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ndaV\Desktop\29.09.2022. Domes sēde\"/>
    </mc:Choice>
  </mc:AlternateContent>
  <bookViews>
    <workbookView xWindow="-120" yWindow="-120" windowWidth="29040" windowHeight="15840" tabRatio="995"/>
  </bookViews>
  <sheets>
    <sheet name="Arona" sheetId="1" r:id="rId1"/>
    <sheet name="Barkava" sheetId="19" r:id="rId2"/>
    <sheet name="Bērzaune" sheetId="3" r:id="rId3"/>
    <sheet name="Dzelzava" sheetId="18" r:id="rId4"/>
    <sheet name="Kalsnava" sheetId="25" r:id="rId5"/>
    <sheet name="Lazdona" sheetId="6" r:id="rId6"/>
    <sheet name="Liezēre" sheetId="7" r:id="rId7"/>
    <sheet name="Ļaudona" sheetId="8" r:id="rId8"/>
    <sheet name="Madona" sheetId="17" r:id="rId9"/>
    <sheet name="Mārciena" sheetId="20" r:id="rId10"/>
    <sheet name="Mētriena" sheetId="21" r:id="rId11"/>
    <sheet name="Ošupe" sheetId="12" r:id="rId12"/>
    <sheet name="Prauliena" sheetId="22" r:id="rId13"/>
    <sheet name="Sarkaņi" sheetId="23" r:id="rId14"/>
    <sheet name="Vestiena" sheetId="24" r:id="rId15"/>
    <sheet name="Ērgļi" sheetId="33" r:id="rId16"/>
    <sheet name="Lubāna līdz 1. jūl. bez PVN" sheetId="30" state="hidden" r:id="rId17"/>
    <sheet name="Lubāna" sheetId="32" r:id="rId18"/>
    <sheet name="Lubāna no 1. jūl. ar PVN (1)" sheetId="31" state="hidden" r:id="rId19"/>
    <sheet name="Cesvaine līdz 1.jūl. bez PVN" sheetId="28" state="hidden" r:id="rId20"/>
    <sheet name="Cesvaine" sheetId="34" r:id="rId21"/>
    <sheet name="Madonas novada iestādes" sheetId="35" r:id="rId2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50" i="33" l="1"/>
  <c r="F49" i="33"/>
  <c r="E50" i="33"/>
  <c r="E49" i="33"/>
  <c r="D283" i="17"/>
  <c r="E283" i="17" s="1"/>
  <c r="D334" i="17"/>
  <c r="E334" i="17" s="1"/>
  <c r="D335" i="17"/>
  <c r="E335" i="17" s="1"/>
  <c r="D336" i="17"/>
  <c r="E336" i="17" s="1"/>
  <c r="D298" i="17"/>
  <c r="E298" i="17" s="1"/>
  <c r="D297" i="17"/>
  <c r="E297" i="17" s="1"/>
  <c r="D296" i="17"/>
  <c r="E296" i="17" s="1"/>
  <c r="D295" i="17"/>
  <c r="E295" i="17" s="1"/>
  <c r="D330" i="17"/>
  <c r="E330" i="17" s="1"/>
  <c r="D329" i="17"/>
  <c r="E329" i="17" s="1"/>
  <c r="D328" i="17"/>
  <c r="E328" i="17" s="1"/>
  <c r="D327" i="17"/>
  <c r="E327" i="17" s="1"/>
  <c r="D326" i="17"/>
  <c r="E326" i="17" s="1"/>
  <c r="D325" i="17"/>
  <c r="E325" i="17" s="1"/>
  <c r="D304" i="17"/>
  <c r="E304" i="17" s="1"/>
  <c r="D301" i="17"/>
  <c r="E301" i="17" s="1"/>
  <c r="D305" i="17"/>
  <c r="E305" i="17" s="1"/>
  <c r="D303" i="17"/>
  <c r="E303" i="17" s="1"/>
  <c r="D300" i="17"/>
  <c r="E300" i="17" s="1"/>
  <c r="D337" i="17"/>
  <c r="E337" i="17" s="1"/>
  <c r="D289" i="17"/>
  <c r="E289" i="17" s="1"/>
  <c r="D288" i="17"/>
  <c r="E288" i="17" s="1"/>
  <c r="D287" i="17"/>
  <c r="E287" i="17" s="1"/>
  <c r="D286" i="17"/>
  <c r="E286" i="17" s="1"/>
  <c r="D285" i="17"/>
  <c r="E285" i="17" s="1"/>
  <c r="D316" i="17"/>
  <c r="E316" i="17" s="1"/>
  <c r="D315" i="17"/>
  <c r="E315" i="17" s="1"/>
  <c r="D314" i="17"/>
  <c r="E314" i="17" s="1"/>
  <c r="D313" i="17"/>
  <c r="E313" i="17" s="1"/>
  <c r="D312" i="17"/>
  <c r="E312" i="17" s="1"/>
  <c r="D311" i="17"/>
  <c r="E311" i="17" s="1"/>
  <c r="D310" i="17"/>
  <c r="E310" i="17" s="1"/>
  <c r="D309" i="17"/>
  <c r="E309" i="17" s="1"/>
  <c r="D308" i="17"/>
  <c r="E308" i="17" s="1"/>
  <c r="D282" i="17"/>
  <c r="E282" i="17" s="1"/>
  <c r="D293" i="17"/>
  <c r="E293" i="17" s="1"/>
  <c r="D292" i="17"/>
  <c r="E292" i="17" s="1"/>
  <c r="D321" i="17"/>
  <c r="E321" i="17" s="1"/>
  <c r="D322" i="17"/>
  <c r="E322" i="17" s="1"/>
  <c r="D323" i="17"/>
  <c r="E323" i="17" s="1"/>
  <c r="D320" i="17"/>
  <c r="E320" i="17" s="1"/>
  <c r="E319" i="17"/>
  <c r="F319" i="17" s="1"/>
  <c r="E318" i="17"/>
  <c r="F318" i="17" s="1"/>
  <c r="D19" i="35"/>
  <c r="D20" i="35"/>
  <c r="E20" i="35" s="1"/>
  <c r="E19" i="35"/>
  <c r="D18" i="35"/>
  <c r="E18" i="35" s="1"/>
  <c r="D25" i="35"/>
  <c r="E25" i="35" s="1"/>
  <c r="F12" i="35"/>
  <c r="F34" i="35"/>
  <c r="E34" i="35"/>
  <c r="E33" i="35"/>
  <c r="F33" i="35" s="1"/>
  <c r="E12" i="35"/>
  <c r="E28" i="35"/>
  <c r="E17" i="35"/>
  <c r="F17" i="35" s="1"/>
  <c r="E28" i="34" l="1"/>
  <c r="E31" i="35"/>
  <c r="F31" i="35" s="1"/>
  <c r="E30" i="35"/>
  <c r="F30" i="35" s="1"/>
  <c r="E29" i="35"/>
  <c r="F29" i="35" s="1"/>
  <c r="F28" i="35"/>
  <c r="E23" i="35"/>
  <c r="F23" i="35" s="1"/>
  <c r="E31" i="21" l="1"/>
  <c r="F31" i="21" s="1"/>
  <c r="E32" i="21"/>
  <c r="F32" i="21" s="1"/>
  <c r="E33" i="21"/>
  <c r="F33" i="21"/>
  <c r="E34" i="21"/>
  <c r="F34" i="21" s="1"/>
  <c r="E35" i="21"/>
  <c r="F35" i="21" s="1"/>
  <c r="E36" i="21"/>
  <c r="F36" i="21"/>
  <c r="E37" i="21"/>
  <c r="F37" i="21" s="1"/>
  <c r="E14" i="35"/>
  <c r="F14" i="35" s="1"/>
  <c r="E15" i="35"/>
  <c r="F15" i="35" s="1"/>
  <c r="E13" i="35"/>
  <c r="F13" i="35" s="1"/>
  <c r="D66" i="34"/>
  <c r="E66" i="34" s="1"/>
  <c r="D67" i="34"/>
  <c r="E67" i="34" s="1"/>
  <c r="D68" i="34"/>
  <c r="E68" i="34" s="1"/>
  <c r="D69" i="34"/>
  <c r="E69" i="34" s="1"/>
  <c r="D70" i="34"/>
  <c r="E70" i="34" s="1"/>
  <c r="F268" i="17"/>
  <c r="E47" i="35" l="1"/>
  <c r="F47" i="35" s="1"/>
  <c r="E257" i="17"/>
  <c r="F257" i="17" s="1"/>
  <c r="E48" i="35"/>
  <c r="F48" i="35" s="1"/>
  <c r="E72" i="35"/>
  <c r="F72" i="35" s="1"/>
  <c r="E71" i="35"/>
  <c r="F71" i="35" s="1"/>
  <c r="E69" i="35"/>
  <c r="F69" i="35" s="1"/>
  <c r="E68" i="35"/>
  <c r="F68" i="35" s="1"/>
  <c r="E66" i="35"/>
  <c r="F66" i="35" s="1"/>
  <c r="E64" i="35"/>
  <c r="F64" i="35" s="1"/>
  <c r="E63" i="35"/>
  <c r="F63" i="35" s="1"/>
  <c r="E65" i="35"/>
  <c r="F65" i="35" s="1"/>
  <c r="E60" i="35"/>
  <c r="F60" i="35" s="1"/>
  <c r="E59" i="35"/>
  <c r="F59" i="35" s="1"/>
  <c r="E57" i="35"/>
  <c r="F57" i="35" s="1"/>
  <c r="E56" i="35"/>
  <c r="F56" i="35" s="1"/>
  <c r="E53" i="35"/>
  <c r="F53" i="35" s="1"/>
  <c r="E54" i="35"/>
  <c r="F54" i="35" s="1"/>
  <c r="E55" i="35"/>
  <c r="F55" i="35" s="1"/>
  <c r="E52" i="35"/>
  <c r="F52" i="35" s="1"/>
  <c r="E46" i="35"/>
  <c r="F46" i="35" s="1"/>
  <c r="E43" i="35"/>
  <c r="F43" i="35" s="1"/>
  <c r="E44" i="35"/>
  <c r="F44" i="35" s="1"/>
  <c r="E45" i="35"/>
  <c r="F45" i="35" s="1"/>
  <c r="E42" i="35"/>
  <c r="F42" i="35" s="1"/>
  <c r="F38" i="35"/>
  <c r="F39" i="35"/>
  <c r="F40" i="35"/>
  <c r="F37" i="35"/>
  <c r="E24" i="34"/>
  <c r="F24" i="34" s="1"/>
  <c r="E47" i="33"/>
  <c r="F47" i="33" s="1"/>
  <c r="E46" i="33"/>
  <c r="F46" i="33" s="1"/>
  <c r="E45" i="33"/>
  <c r="F45" i="33" s="1"/>
  <c r="E44" i="33"/>
  <c r="F44" i="33" s="1"/>
  <c r="E43" i="33"/>
  <c r="F43" i="33" s="1"/>
  <c r="E41" i="33"/>
  <c r="F41" i="33" s="1"/>
  <c r="E39" i="33"/>
  <c r="F39" i="33" s="1"/>
  <c r="E40" i="33"/>
  <c r="F40" i="33" s="1"/>
  <c r="E38" i="33"/>
  <c r="F38" i="33" s="1"/>
  <c r="E32" i="17"/>
  <c r="F32" i="17" s="1"/>
  <c r="E33" i="17"/>
  <c r="F33" i="17" s="1"/>
  <c r="E34" i="17"/>
  <c r="F34" i="17" s="1"/>
  <c r="E35" i="17"/>
  <c r="F35" i="17" s="1"/>
  <c r="E31" i="17"/>
  <c r="F31" i="17" s="1"/>
  <c r="E123" i="17"/>
  <c r="F123" i="17" s="1"/>
  <c r="E122" i="17"/>
  <c r="F122" i="17" s="1"/>
  <c r="E130" i="17"/>
  <c r="F130" i="17" s="1"/>
  <c r="E129" i="17"/>
  <c r="F129" i="17" s="1"/>
  <c r="E60" i="12"/>
  <c r="E56" i="12"/>
  <c r="E55" i="12"/>
  <c r="E54" i="12"/>
  <c r="E53" i="12"/>
  <c r="E52" i="12"/>
  <c r="E50" i="12"/>
  <c r="E49" i="12"/>
  <c r="E46" i="12"/>
  <c r="E26" i="34"/>
  <c r="E25" i="34"/>
  <c r="E29" i="34"/>
  <c r="F29" i="34"/>
  <c r="E138" i="34"/>
  <c r="F138" i="34" s="1"/>
  <c r="E137" i="34"/>
  <c r="F137" i="34" s="1"/>
  <c r="E136" i="34"/>
  <c r="F136" i="34" s="1"/>
  <c r="E135" i="34"/>
  <c r="F135" i="34" s="1"/>
  <c r="E134" i="34"/>
  <c r="F134" i="34" s="1"/>
  <c r="E133" i="34"/>
  <c r="F133" i="34" s="1"/>
  <c r="E132" i="34"/>
  <c r="F132" i="34" s="1"/>
  <c r="E131" i="34"/>
  <c r="F131" i="34" s="1"/>
  <c r="E129" i="34"/>
  <c r="F129" i="34" s="1"/>
  <c r="E128" i="34"/>
  <c r="F128" i="34" s="1"/>
  <c r="E127" i="34"/>
  <c r="F127" i="34" s="1"/>
  <c r="E126" i="34"/>
  <c r="F126" i="34" s="1"/>
  <c r="E125" i="34"/>
  <c r="F125" i="34" s="1"/>
  <c r="E124" i="34"/>
  <c r="F124" i="34" s="1"/>
  <c r="E123" i="34"/>
  <c r="F123" i="34" s="1"/>
  <c r="E122" i="34"/>
  <c r="F122" i="34" s="1"/>
  <c r="E121" i="34"/>
  <c r="F121" i="34" s="1"/>
  <c r="E120" i="34"/>
  <c r="F120" i="34" s="1"/>
  <c r="E119" i="34"/>
  <c r="F119" i="34" s="1"/>
  <c r="E118" i="34"/>
  <c r="F118" i="34" s="1"/>
  <c r="E116" i="34"/>
  <c r="F116" i="34" s="1"/>
  <c r="E115" i="34"/>
  <c r="F115" i="34" s="1"/>
  <c r="E114" i="34"/>
  <c r="F114" i="34" s="1"/>
  <c r="E113" i="34"/>
  <c r="F113" i="34" s="1"/>
  <c r="E112" i="34"/>
  <c r="F112" i="34" s="1"/>
  <c r="E111" i="34"/>
  <c r="F111" i="34" s="1"/>
  <c r="E110" i="34"/>
  <c r="F110" i="34" s="1"/>
  <c r="E109" i="34"/>
  <c r="F109" i="34" s="1"/>
  <c r="E108" i="34"/>
  <c r="F108" i="34" s="1"/>
  <c r="E107" i="34"/>
  <c r="F107" i="34" s="1"/>
  <c r="E106" i="34"/>
  <c r="F106" i="34" s="1"/>
  <c r="E105" i="34"/>
  <c r="F105" i="34" s="1"/>
  <c r="E102" i="34"/>
  <c r="F102" i="34" s="1"/>
  <c r="E101" i="34"/>
  <c r="F101" i="34" s="1"/>
  <c r="E100" i="34"/>
  <c r="F100" i="34" s="1"/>
  <c r="E99" i="34"/>
  <c r="F99" i="34" s="1"/>
  <c r="E98" i="34"/>
  <c r="F98" i="34" s="1"/>
  <c r="E97" i="34"/>
  <c r="F97" i="34" s="1"/>
  <c r="E95" i="34"/>
  <c r="F95" i="34" s="1"/>
  <c r="E94" i="34"/>
  <c r="F94" i="34" s="1"/>
  <c r="E93" i="34"/>
  <c r="F93" i="34" s="1"/>
  <c r="E92" i="34"/>
  <c r="F92" i="34" s="1"/>
  <c r="E91" i="34"/>
  <c r="F91" i="34" s="1"/>
  <c r="E90" i="34"/>
  <c r="F90" i="34" s="1"/>
  <c r="E88" i="34"/>
  <c r="F88" i="34" s="1"/>
  <c r="E87" i="34"/>
  <c r="F87" i="34" s="1"/>
  <c r="E86" i="34"/>
  <c r="F86" i="34" s="1"/>
  <c r="E85" i="34"/>
  <c r="F85" i="34" s="1"/>
  <c r="E84" i="34"/>
  <c r="F84" i="34" s="1"/>
  <c r="E83" i="34"/>
  <c r="F83" i="34" s="1"/>
  <c r="E62" i="34"/>
  <c r="F62" i="34" s="1"/>
  <c r="E60" i="34"/>
  <c r="F60" i="34" s="1"/>
  <c r="E59" i="34"/>
  <c r="F59" i="34" s="1"/>
  <c r="E58" i="34"/>
  <c r="F58" i="34" s="1"/>
  <c r="E57" i="34"/>
  <c r="F57" i="34" s="1"/>
  <c r="E55" i="34"/>
  <c r="F55" i="34" s="1"/>
  <c r="E54" i="34"/>
  <c r="F54" i="34" s="1"/>
  <c r="E53" i="34"/>
  <c r="F53" i="34" s="1"/>
  <c r="E51" i="34"/>
  <c r="F51" i="34" s="1"/>
  <c r="E50" i="34"/>
  <c r="F50" i="34" s="1"/>
  <c r="E49" i="34"/>
  <c r="F49" i="34" s="1"/>
  <c r="E47" i="34"/>
  <c r="F47" i="34" s="1"/>
  <c r="E46" i="34"/>
  <c r="F46" i="34" s="1"/>
  <c r="E45" i="34"/>
  <c r="F45" i="34" s="1"/>
  <c r="E42" i="34"/>
  <c r="F42" i="34" s="1"/>
  <c r="E41" i="34"/>
  <c r="F41" i="34" s="1"/>
  <c r="E38" i="34"/>
  <c r="F38" i="34" s="1"/>
  <c r="E37" i="34"/>
  <c r="F37" i="34" s="1"/>
  <c r="E36" i="34"/>
  <c r="F36" i="34" s="1"/>
  <c r="E35" i="34"/>
  <c r="F35" i="34" s="1"/>
  <c r="E34" i="34"/>
  <c r="F34" i="34" s="1"/>
  <c r="E32" i="34"/>
  <c r="F32" i="34" s="1"/>
  <c r="E30" i="34"/>
  <c r="F30" i="34" s="1"/>
  <c r="E23" i="34"/>
  <c r="F23" i="34" s="1"/>
  <c r="E22" i="34"/>
  <c r="F22" i="34" s="1"/>
  <c r="E21" i="34"/>
  <c r="F21" i="34" s="1"/>
  <c r="E20" i="34"/>
  <c r="F20" i="34" s="1"/>
  <c r="E19" i="34"/>
  <c r="F19" i="34" s="1"/>
  <c r="E18" i="34"/>
  <c r="F18" i="34" s="1"/>
  <c r="E17" i="34"/>
  <c r="F17" i="34" s="1"/>
  <c r="E16" i="34"/>
  <c r="F16" i="34" s="1"/>
  <c r="E15" i="34"/>
  <c r="F15" i="34" s="1"/>
  <c r="E14" i="34"/>
  <c r="F14" i="34" s="1"/>
  <c r="E13" i="34"/>
  <c r="F13" i="34" s="1"/>
  <c r="E12" i="34"/>
  <c r="F12" i="34" s="1"/>
  <c r="E11" i="34"/>
  <c r="F11" i="34" s="1"/>
  <c r="E10" i="34"/>
  <c r="F10" i="34" s="1"/>
  <c r="D25" i="33"/>
  <c r="D24" i="33"/>
  <c r="E23" i="25"/>
  <c r="F23" i="25" s="1"/>
  <c r="E24" i="25"/>
  <c r="F24" i="25" s="1"/>
  <c r="E25" i="25"/>
  <c r="F25" i="25" s="1"/>
  <c r="F30" i="33"/>
  <c r="F17" i="33"/>
  <c r="E29" i="33" l="1"/>
  <c r="F29" i="33" s="1"/>
  <c r="E20" i="33"/>
  <c r="F20" i="33" s="1"/>
  <c r="E19" i="33"/>
  <c r="E16" i="33"/>
  <c r="F16" i="33" s="1"/>
  <c r="E11" i="33"/>
  <c r="F11" i="33" s="1"/>
  <c r="E37" i="32" l="1"/>
  <c r="F37" i="32" s="1"/>
  <c r="E36" i="32"/>
  <c r="F36" i="32" s="1"/>
  <c r="E35" i="32"/>
  <c r="F35" i="32" s="1"/>
  <c r="E29" i="32"/>
  <c r="F29" i="32" s="1"/>
  <c r="E28" i="32"/>
  <c r="F28" i="32" s="1"/>
  <c r="E27" i="32"/>
  <c r="F27" i="32" s="1"/>
  <c r="E25" i="32"/>
  <c r="F25" i="32" s="1"/>
  <c r="E17" i="32"/>
  <c r="E16" i="32" l="1"/>
  <c r="F16" i="32" s="1"/>
  <c r="E15" i="32"/>
  <c r="F15" i="32" s="1"/>
  <c r="F17" i="32"/>
  <c r="E13" i="32"/>
  <c r="F13" i="32" s="1"/>
  <c r="E12" i="32"/>
  <c r="F12" i="32" s="1"/>
  <c r="E10" i="32"/>
  <c r="F10" i="32" s="1"/>
  <c r="E63" i="31"/>
  <c r="D63" i="31"/>
  <c r="D62" i="31"/>
  <c r="E62" i="31" s="1"/>
  <c r="D60" i="31"/>
  <c r="E60" i="31" s="1"/>
  <c r="D59" i="31"/>
  <c r="E59" i="31" s="1"/>
  <c r="D55" i="31"/>
  <c r="E55" i="31" s="1"/>
  <c r="F52" i="31"/>
  <c r="D42" i="31"/>
  <c r="D41" i="31"/>
  <c r="E41" i="31" s="1"/>
  <c r="D30" i="31"/>
  <c r="E30" i="31" s="1"/>
  <c r="D34" i="31"/>
  <c r="E34" i="31" s="1"/>
  <c r="D33" i="31"/>
  <c r="E33" i="31" s="1"/>
  <c r="D19" i="31"/>
  <c r="E15" i="31"/>
  <c r="D22" i="31"/>
  <c r="E22" i="31" s="1"/>
  <c r="D16" i="31"/>
  <c r="E16" i="31" s="1"/>
  <c r="D15" i="31"/>
  <c r="D12" i="31"/>
  <c r="E12" i="31" s="1"/>
  <c r="D13" i="31"/>
  <c r="E13" i="31" s="1"/>
  <c r="D10" i="31"/>
  <c r="E10" i="31" s="1"/>
  <c r="F56" i="30"/>
  <c r="F52" i="30"/>
  <c r="F41" i="30"/>
  <c r="F40" i="30"/>
  <c r="F21" i="30"/>
  <c r="F20" i="30"/>
  <c r="F18" i="30"/>
  <c r="F11" i="30"/>
  <c r="E11" i="20" l="1"/>
  <c r="F11" i="20" s="1"/>
  <c r="E10" i="20"/>
  <c r="F10" i="20" s="1"/>
  <c r="E23" i="6" l="1"/>
  <c r="F23" i="6" s="1"/>
  <c r="E28" i="21"/>
  <c r="F28" i="21" s="1"/>
  <c r="E27" i="21"/>
  <c r="F27" i="21" s="1"/>
  <c r="E26" i="21"/>
  <c r="F26" i="21" s="1"/>
  <c r="E11" i="3"/>
  <c r="E10" i="3"/>
  <c r="E18" i="3"/>
  <c r="E17" i="3"/>
  <c r="E16" i="3"/>
  <c r="E15" i="3"/>
  <c r="E14" i="3"/>
  <c r="E13" i="3"/>
  <c r="E20" i="24" l="1"/>
  <c r="F20" i="24" s="1"/>
  <c r="E19" i="24"/>
  <c r="F19" i="24" s="1"/>
  <c r="E18" i="24"/>
  <c r="F18" i="24" s="1"/>
  <c r="E17" i="24"/>
  <c r="F17" i="24" s="1"/>
  <c r="E16" i="24"/>
  <c r="F16" i="24" s="1"/>
  <c r="E15" i="24"/>
  <c r="F15" i="24" s="1"/>
  <c r="E14" i="24"/>
  <c r="F14" i="24" s="1"/>
  <c r="E13" i="24"/>
  <c r="F13" i="24" s="1"/>
  <c r="E12" i="24"/>
  <c r="F12" i="24" s="1"/>
  <c r="E11" i="24"/>
  <c r="F11" i="24" s="1"/>
  <c r="E10" i="24"/>
  <c r="F10" i="24" s="1"/>
  <c r="E18" i="22"/>
  <c r="F18" i="22" s="1"/>
  <c r="E17" i="22"/>
  <c r="F17" i="22" s="1"/>
  <c r="E14" i="22"/>
  <c r="F14" i="22" s="1"/>
  <c r="E13" i="22"/>
  <c r="F13" i="22" s="1"/>
  <c r="E12" i="22"/>
  <c r="F12" i="22" s="1"/>
  <c r="E11" i="22"/>
  <c r="F11" i="22" s="1"/>
  <c r="E10" i="22"/>
  <c r="F10" i="22" s="1"/>
  <c r="E43" i="12"/>
  <c r="F43" i="12" s="1"/>
  <c r="E42" i="12"/>
  <c r="F42" i="12" s="1"/>
  <c r="E40" i="12"/>
  <c r="F40" i="12" s="1"/>
  <c r="E32" i="12"/>
  <c r="F32" i="12" s="1"/>
  <c r="E33" i="12"/>
  <c r="F33" i="12" s="1"/>
  <c r="E34" i="12"/>
  <c r="F34" i="12" s="1"/>
  <c r="E35" i="12"/>
  <c r="F35" i="12" s="1"/>
  <c r="E36" i="12"/>
  <c r="F36" i="12" s="1"/>
  <c r="E37" i="12"/>
  <c r="F37" i="12" s="1"/>
  <c r="E38" i="12"/>
  <c r="F38" i="12" s="1"/>
  <c r="E31" i="12"/>
  <c r="F31" i="12" s="1"/>
  <c r="E12" i="12"/>
  <c r="F12" i="12" s="1"/>
  <c r="E10" i="12"/>
  <c r="F10" i="12" s="1"/>
  <c r="E16" i="20"/>
  <c r="F16" i="20" s="1"/>
  <c r="E14" i="20"/>
  <c r="F14" i="20" s="1"/>
  <c r="E13" i="20"/>
  <c r="F13" i="20" s="1"/>
  <c r="E22" i="8" l="1"/>
  <c r="F22" i="8" s="1"/>
  <c r="E21" i="8"/>
  <c r="F21" i="8" s="1"/>
  <c r="E20" i="8"/>
  <c r="F20" i="8" s="1"/>
  <c r="E19" i="8"/>
  <c r="F19" i="8" s="1"/>
  <c r="E18" i="8"/>
  <c r="F18" i="8" s="1"/>
  <c r="F33" i="7"/>
  <c r="E19" i="7"/>
  <c r="F19" i="7" s="1"/>
  <c r="E10" i="7"/>
  <c r="F10" i="7" s="1"/>
  <c r="E11" i="7"/>
  <c r="F11" i="7" s="1"/>
  <c r="E12" i="7"/>
  <c r="F12" i="7" s="1"/>
  <c r="E13" i="7"/>
  <c r="F13" i="7" s="1"/>
  <c r="E14" i="7"/>
  <c r="F14" i="7" s="1"/>
  <c r="E16" i="7"/>
  <c r="F16" i="7" s="1"/>
  <c r="E17" i="7"/>
  <c r="F17" i="7" s="1"/>
  <c r="E18" i="7"/>
  <c r="F18" i="7" s="1"/>
  <c r="E22" i="6"/>
  <c r="F22" i="6" s="1"/>
  <c r="E32" i="25"/>
  <c r="F32" i="25" s="1"/>
  <c r="E31" i="25"/>
  <c r="F31" i="25" s="1"/>
  <c r="E28" i="25"/>
  <c r="F28" i="25" s="1"/>
  <c r="E27" i="25"/>
  <c r="F27" i="25" s="1"/>
  <c r="E29" i="25"/>
  <c r="F29" i="25" s="1"/>
  <c r="E17" i="25"/>
  <c r="F17" i="25" s="1"/>
  <c r="E20" i="25"/>
  <c r="F20" i="25" s="1"/>
  <c r="E19" i="25"/>
  <c r="F19" i="25" s="1"/>
  <c r="E18" i="25"/>
  <c r="F18" i="25" s="1"/>
  <c r="E16" i="25"/>
  <c r="F16" i="25" s="1"/>
  <c r="E15" i="25"/>
  <c r="F15" i="25" s="1"/>
  <c r="E14" i="25"/>
  <c r="F14" i="25" s="1"/>
  <c r="E13" i="25"/>
  <c r="F13" i="25" s="1"/>
  <c r="E10" i="25"/>
  <c r="F10" i="25" s="1"/>
  <c r="E12" i="25"/>
  <c r="F12" i="25" s="1"/>
  <c r="E11" i="25"/>
  <c r="F11" i="25" s="1"/>
  <c r="E29" i="18"/>
  <c r="F29" i="18" s="1"/>
  <c r="E28" i="18"/>
  <c r="F28" i="18" s="1"/>
  <c r="E27" i="18"/>
  <c r="F27" i="18" s="1"/>
  <c r="E26" i="18"/>
  <c r="F26" i="18" s="1"/>
  <c r="E25" i="18"/>
  <c r="F25" i="18" s="1"/>
  <c r="E23" i="18"/>
  <c r="F23" i="18" s="1"/>
  <c r="E22" i="18"/>
  <c r="F22" i="18" s="1"/>
  <c r="E21" i="18"/>
  <c r="F21" i="18" s="1"/>
  <c r="E20" i="18"/>
  <c r="F20" i="18" s="1"/>
  <c r="E17" i="18"/>
  <c r="F17" i="18" s="1"/>
  <c r="E16" i="18"/>
  <c r="F16" i="18" s="1"/>
  <c r="E15" i="18"/>
  <c r="F15" i="18" s="1"/>
  <c r="E14" i="18"/>
  <c r="F14" i="18" s="1"/>
  <c r="E13" i="18"/>
  <c r="F13" i="18" s="1"/>
  <c r="E12" i="18"/>
  <c r="F12" i="18" s="1"/>
  <c r="E11" i="18"/>
  <c r="F11" i="18" s="1"/>
  <c r="E10" i="18"/>
  <c r="F10" i="18" s="1"/>
  <c r="F15" i="3"/>
  <c r="F16" i="3"/>
  <c r="F17" i="3"/>
  <c r="F18" i="3"/>
  <c r="F14" i="3"/>
  <c r="F13" i="3"/>
  <c r="F11" i="3"/>
  <c r="F10" i="3"/>
  <c r="E22" i="19"/>
  <c r="F22" i="19" s="1"/>
  <c r="E21" i="19"/>
  <c r="F21" i="19" s="1"/>
  <c r="E19" i="19"/>
  <c r="F19" i="19" s="1"/>
  <c r="E16" i="19"/>
  <c r="F16" i="19" s="1"/>
  <c r="E15" i="19"/>
  <c r="F15" i="19" s="1"/>
  <c r="E13" i="19"/>
  <c r="F13" i="19" s="1"/>
  <c r="E12" i="19"/>
  <c r="F12" i="19" s="1"/>
  <c r="E11" i="19"/>
  <c r="F11" i="19" s="1"/>
  <c r="E10" i="19"/>
  <c r="F10" i="19" s="1"/>
  <c r="E61" i="17"/>
  <c r="E49" i="1"/>
  <c r="F49" i="1" s="1"/>
  <c r="E47" i="1"/>
  <c r="F47" i="1" s="1"/>
  <c r="E45" i="1"/>
  <c r="F45" i="1" s="1"/>
  <c r="E28" i="1"/>
  <c r="F28" i="1" s="1"/>
  <c r="E27" i="1"/>
  <c r="F27" i="1" s="1"/>
  <c r="E24" i="1"/>
  <c r="F24" i="1" s="1"/>
  <c r="E23" i="1"/>
  <c r="F23" i="1" s="1"/>
  <c r="E22" i="1"/>
  <c r="F22" i="1" s="1"/>
  <c r="E21" i="1"/>
  <c r="F21" i="1" s="1"/>
  <c r="E20" i="1"/>
  <c r="F20" i="1" s="1"/>
  <c r="E12" i="1"/>
  <c r="F12" i="1" s="1"/>
  <c r="E11" i="1"/>
  <c r="F11" i="1" s="1"/>
  <c r="E10" i="1"/>
  <c r="F10" i="1" s="1"/>
  <c r="F134" i="17"/>
  <c r="F135" i="17"/>
  <c r="F133" i="17"/>
  <c r="F139" i="17"/>
  <c r="F140" i="17"/>
  <c r="F141" i="17"/>
  <c r="F138" i="17"/>
  <c r="E22" i="23" l="1"/>
  <c r="F22" i="23" s="1"/>
  <c r="E17" i="23"/>
  <c r="F17" i="23" s="1"/>
  <c r="E15" i="23"/>
  <c r="F15" i="23" s="1"/>
  <c r="E14" i="23"/>
  <c r="F14" i="23" s="1"/>
  <c r="E13" i="23"/>
  <c r="F13" i="23" s="1"/>
  <c r="E12" i="23"/>
  <c r="F12" i="23" s="1"/>
  <c r="E11" i="23"/>
  <c r="F11" i="23" s="1"/>
  <c r="E10" i="23"/>
  <c r="F10" i="23" s="1"/>
  <c r="E255" i="17" l="1"/>
  <c r="F255" i="17" s="1"/>
  <c r="E254" i="17"/>
  <c r="F254" i="17" s="1"/>
  <c r="E253" i="17"/>
  <c r="F253" i="17" s="1"/>
  <c r="E252" i="17"/>
  <c r="F252" i="17" s="1"/>
  <c r="E356" i="17"/>
  <c r="F356" i="17" s="1"/>
  <c r="E355" i="17"/>
  <c r="F355" i="17" s="1"/>
  <c r="E341" i="17"/>
  <c r="F341" i="17" s="1"/>
  <c r="E340" i="17"/>
  <c r="F340" i="17" s="1"/>
  <c r="E339" i="17"/>
  <c r="F339" i="17" s="1"/>
  <c r="E275" i="17"/>
  <c r="F275" i="17" s="1"/>
  <c r="E273" i="17"/>
  <c r="F273" i="17" s="1"/>
  <c r="E272" i="17"/>
  <c r="F272" i="17" s="1"/>
  <c r="E271" i="17"/>
  <c r="F271" i="17" s="1"/>
  <c r="E270" i="17"/>
  <c r="F270" i="17" s="1"/>
  <c r="E265" i="17"/>
  <c r="F265" i="17" s="1"/>
  <c r="E264" i="17"/>
  <c r="F264" i="17" s="1"/>
  <c r="E263" i="17"/>
  <c r="F263" i="17" s="1"/>
  <c r="E262" i="17"/>
  <c r="F262" i="17" s="1"/>
  <c r="E260" i="17"/>
  <c r="F260" i="17" s="1"/>
  <c r="E259" i="17"/>
  <c r="F259" i="17" s="1"/>
  <c r="E258" i="17"/>
  <c r="F258" i="17" s="1"/>
  <c r="E251" i="17"/>
  <c r="F251" i="17" s="1"/>
  <c r="E250" i="17"/>
  <c r="F250" i="17" s="1"/>
  <c r="E248" i="17"/>
  <c r="F248" i="17" s="1"/>
  <c r="E247" i="17"/>
  <c r="F247" i="17" s="1"/>
  <c r="E246" i="17"/>
  <c r="F246" i="17" s="1"/>
  <c r="E244" i="17"/>
  <c r="F244" i="17" s="1"/>
  <c r="E243" i="17"/>
  <c r="F243" i="17" s="1"/>
  <c r="E242" i="17"/>
  <c r="F242" i="17" s="1"/>
  <c r="E241" i="17"/>
  <c r="F241" i="17" s="1"/>
  <c r="E240" i="17"/>
  <c r="F240" i="17" s="1"/>
  <c r="E239" i="17"/>
  <c r="F239" i="17" s="1"/>
  <c r="E237" i="17"/>
  <c r="F237" i="17" s="1"/>
  <c r="E235" i="17"/>
  <c r="F235" i="17" s="1"/>
  <c r="E200" i="17"/>
  <c r="F200" i="17" s="1"/>
  <c r="E177" i="17"/>
  <c r="F177" i="17" s="1"/>
  <c r="E155" i="17"/>
  <c r="F155" i="17" s="1"/>
  <c r="E154" i="17"/>
  <c r="F154" i="17" s="1"/>
  <c r="E153" i="17"/>
  <c r="F153" i="17" s="1"/>
  <c r="E152" i="17"/>
  <c r="F152" i="17" s="1"/>
  <c r="E151" i="17"/>
  <c r="F151" i="17" s="1"/>
  <c r="E150" i="17"/>
  <c r="F150" i="17" s="1"/>
  <c r="E148" i="17"/>
  <c r="F148" i="17" s="1"/>
  <c r="E147" i="17"/>
  <c r="F147" i="17" s="1"/>
  <c r="E146" i="17"/>
  <c r="F146" i="17" s="1"/>
  <c r="E128" i="17"/>
  <c r="F128" i="17" s="1"/>
  <c r="E127" i="17"/>
  <c r="F127" i="17" s="1"/>
  <c r="E126" i="17"/>
  <c r="F126" i="17" s="1"/>
  <c r="E125" i="17"/>
  <c r="F125" i="17" s="1"/>
  <c r="E121" i="17"/>
  <c r="F121" i="17" s="1"/>
  <c r="E120" i="17"/>
  <c r="F120" i="17" s="1"/>
  <c r="E115" i="17"/>
  <c r="F115" i="17" s="1"/>
  <c r="E110" i="17"/>
  <c r="F110" i="17" s="1"/>
  <c r="E109" i="17"/>
  <c r="F109" i="17" s="1"/>
  <c r="E108" i="17"/>
  <c r="F108" i="17" s="1"/>
  <c r="E105" i="17"/>
  <c r="F105" i="17" s="1"/>
  <c r="E102" i="17"/>
  <c r="F102" i="17" s="1"/>
  <c r="E101" i="17"/>
  <c r="F101" i="17" s="1"/>
  <c r="E100" i="17"/>
  <c r="F100" i="17" s="1"/>
  <c r="E99" i="17"/>
  <c r="F99" i="17" s="1"/>
  <c r="E98" i="17"/>
  <c r="F98" i="17" s="1"/>
  <c r="E97" i="17"/>
  <c r="F97" i="17" s="1"/>
  <c r="E91" i="17"/>
  <c r="F91" i="17" s="1"/>
  <c r="E90" i="17"/>
  <c r="F90" i="17" s="1"/>
  <c r="E89" i="17"/>
  <c r="F89" i="17" s="1"/>
  <c r="E87" i="17"/>
  <c r="F87" i="17" s="1"/>
  <c r="E85" i="17"/>
  <c r="F85" i="17" s="1"/>
  <c r="E84" i="17"/>
  <c r="F84" i="17" s="1"/>
  <c r="E83" i="17"/>
  <c r="F83" i="17" s="1"/>
  <c r="E82" i="17"/>
  <c r="F82" i="17" s="1"/>
  <c r="E80" i="17"/>
  <c r="F80" i="17" s="1"/>
  <c r="E79" i="17"/>
  <c r="F79" i="17" s="1"/>
  <c r="E73" i="17"/>
  <c r="F73" i="17" s="1"/>
  <c r="E72" i="17"/>
  <c r="F72" i="17" s="1"/>
  <c r="E71" i="17"/>
  <c r="F71" i="17" s="1"/>
  <c r="E70" i="17"/>
  <c r="F70" i="17" s="1"/>
  <c r="E68" i="17"/>
  <c r="F68" i="17" s="1"/>
  <c r="E67" i="17"/>
  <c r="F67" i="17" s="1"/>
  <c r="E66" i="17"/>
  <c r="F66" i="17" s="1"/>
  <c r="E65" i="17"/>
  <c r="F65" i="17" s="1"/>
  <c r="E64" i="17"/>
  <c r="F64" i="17" s="1"/>
  <c r="E63" i="17"/>
  <c r="F63" i="17" s="1"/>
  <c r="F61" i="17"/>
  <c r="E52" i="17"/>
  <c r="F52" i="17" s="1"/>
  <c r="E51" i="17"/>
  <c r="F51" i="17" s="1"/>
  <c r="E47" i="17"/>
  <c r="F47" i="17" s="1"/>
  <c r="E46" i="17"/>
  <c r="F46" i="17" s="1"/>
  <c r="E45" i="17"/>
  <c r="F45" i="17" s="1"/>
  <c r="E44" i="17"/>
  <c r="F44" i="17" s="1"/>
  <c r="E43" i="17"/>
  <c r="F43" i="17" s="1"/>
  <c r="E42" i="17"/>
  <c r="F42" i="17" s="1"/>
  <c r="E39" i="17"/>
  <c r="F39" i="17" s="1"/>
  <c r="E38" i="17"/>
  <c r="F38" i="17" s="1"/>
  <c r="E37" i="17"/>
  <c r="F37" i="17" s="1"/>
  <c r="E29" i="17"/>
  <c r="F29" i="17" s="1"/>
  <c r="F26" i="17"/>
  <c r="E25" i="17"/>
  <c r="F25" i="17" s="1"/>
  <c r="E16" i="17"/>
  <c r="F16" i="17" s="1"/>
  <c r="E12" i="17"/>
  <c r="F12" i="17" s="1"/>
  <c r="E11" i="17"/>
  <c r="F11" i="17" s="1"/>
  <c r="E10" i="17"/>
  <c r="F10" i="17" s="1"/>
  <c r="D20" i="31" l="1"/>
  <c r="E20" i="31" s="1"/>
  <c r="D21" i="31"/>
  <c r="E21" i="31" s="1"/>
  <c r="D18" i="31"/>
  <c r="E18" i="31" s="1"/>
  <c r="D56" i="31"/>
  <c r="E56" i="31" s="1"/>
  <c r="D65" i="34" l="1"/>
  <c r="E65" i="34" s="1"/>
  <c r="F26" i="35" l="1"/>
  <c r="D24" i="35" l="1"/>
  <c r="E24" i="35" s="1"/>
</calcChain>
</file>

<file path=xl/sharedStrings.xml><?xml version="1.0" encoding="utf-8"?>
<sst xmlns="http://schemas.openxmlformats.org/spreadsheetml/2006/main" count="3935" uniqueCount="1637">
  <si>
    <t>Nr.p.k.</t>
  </si>
  <si>
    <t>Pakalpojums</t>
  </si>
  <si>
    <t>Mērvienība</t>
  </si>
  <si>
    <t>1.</t>
  </si>
  <si>
    <t>1.1.</t>
  </si>
  <si>
    <t>1.2.</t>
  </si>
  <si>
    <t>1.3.</t>
  </si>
  <si>
    <t>1.4.</t>
  </si>
  <si>
    <t>1 lapa</t>
  </si>
  <si>
    <t>5.1.</t>
  </si>
  <si>
    <t xml:space="preserve">Sporta zāles īre par 1 stundu </t>
  </si>
  <si>
    <t>5.2.</t>
  </si>
  <si>
    <t>Sporta zāles izmantošana aerobikas nodarbībām par 1 stundu</t>
  </si>
  <si>
    <t>6.1.</t>
  </si>
  <si>
    <t>Kultūras nama telpu noma:</t>
  </si>
  <si>
    <t>6.2.</t>
  </si>
  <si>
    <t>7.1.</t>
  </si>
  <si>
    <t>7.2.</t>
  </si>
  <si>
    <t>7.3.</t>
  </si>
  <si>
    <t>kg</t>
  </si>
  <si>
    <t>7.4.</t>
  </si>
  <si>
    <t>Telpu īre aptiekas punktam</t>
  </si>
  <si>
    <t>Palīgtelpas Nr.4 noma 1.stāvā</t>
  </si>
  <si>
    <t>8.</t>
  </si>
  <si>
    <t>Pakalpojumi Kusas pamatskolā</t>
  </si>
  <si>
    <t>8.1.</t>
  </si>
  <si>
    <t>8.2.</t>
  </si>
  <si>
    <t>stunda</t>
  </si>
  <si>
    <t>8.3.</t>
  </si>
  <si>
    <t>Virtuves iekārtu izmantošana par 1 stundu</t>
  </si>
  <si>
    <t>8.4.</t>
  </si>
  <si>
    <t>8.5.</t>
  </si>
  <si>
    <t>9.1.</t>
  </si>
  <si>
    <t>9.2.</t>
  </si>
  <si>
    <t>Ārsta palīga mājas vizīte</t>
  </si>
  <si>
    <t xml:space="preserve">  FP darba laikā</t>
  </si>
  <si>
    <t xml:space="preserve">  Ārpus FP darba laika</t>
  </si>
  <si>
    <t>9.3.</t>
  </si>
  <si>
    <t>Intravenozā injekcija</t>
  </si>
  <si>
    <t>Intramuskulārā injekcija</t>
  </si>
  <si>
    <t>Pārsiešana</t>
  </si>
  <si>
    <t>Diegu/skavu izņemšana no brūcēm</t>
  </si>
  <si>
    <t>Parazītu izņemšana no audiem</t>
  </si>
  <si>
    <t>Cukura noteikšana asinīs</t>
  </si>
  <si>
    <t>Holesterīna noteikšana asinīs</t>
  </si>
  <si>
    <t>Intravenozā infūzija(sistēma)</t>
  </si>
  <si>
    <t>Ausu skalošana</t>
  </si>
  <si>
    <t>Injecija un citas procedūras mājās(+maksa par manipulācijām)</t>
  </si>
  <si>
    <t>Izrakstu, izziņu, potēšanas pases izrakstīšana</t>
  </si>
  <si>
    <t>10.</t>
  </si>
  <si>
    <t>Citi pakalpojumi</t>
  </si>
  <si>
    <t>10.1.</t>
  </si>
  <si>
    <t>10.2.</t>
  </si>
  <si>
    <t>10.3.</t>
  </si>
  <si>
    <t>Pakalpojumi Multifunkcionālajā centrā</t>
  </si>
  <si>
    <t>11.1.</t>
  </si>
  <si>
    <t>11.2.</t>
  </si>
  <si>
    <t>11.3.</t>
  </si>
  <si>
    <t>Nedzīvojamo telpu noma</t>
  </si>
  <si>
    <t>Labiekārtotas nedzīvojamās telpas noma Brīvības ielā 9  (mērķis -pārtikas preču tirdzniecība)</t>
  </si>
  <si>
    <t>1,00</t>
  </si>
  <si>
    <t>1,21</t>
  </si>
  <si>
    <t>Labiekārtotas nedzīvojamās telpas noma Skolas ielā 1  (mērķis -aptieka, zobārstniecības prakse)</t>
  </si>
  <si>
    <t>0,69</t>
  </si>
  <si>
    <t>Nedzīvojamā telpa ar pazeminātu labiekārtojuma līmeni, ja nav centralizētās apkures Jaunatnes ielā 7 (mērķis-saimnieciska darbība)</t>
  </si>
  <si>
    <t>Nedzīvojamā telpa ar pazeminātu labiekārtojuma līmeni Brīvības ielā 9 (mērķis-garāža)</t>
  </si>
  <si>
    <t>0,28</t>
  </si>
  <si>
    <t>Kultūras nama telpu noma</t>
  </si>
  <si>
    <t>2.1.</t>
  </si>
  <si>
    <t>Kultūras nama telpu noma nekomerciāliem pasākumiem: semināriem, sapulcēm, prezentācijām, privātiem pasākumiem</t>
  </si>
  <si>
    <t>7,50</t>
  </si>
  <si>
    <t>2.2.</t>
  </si>
  <si>
    <t>Kultūras nama virtuves (aprīkota ar elektrisko plīti, auksta un silta ūdens apgādi, kanalizācijas novadīšanu)   noma nekomerciāliem pasākumiem: semināriem, sapulcēm, prezentācijām, privātiem pasākumiem</t>
  </si>
  <si>
    <t>2,50</t>
  </si>
  <si>
    <t>3.1.</t>
  </si>
  <si>
    <t>3.2.</t>
  </si>
  <si>
    <t>4.1.</t>
  </si>
  <si>
    <t>4.2.</t>
  </si>
  <si>
    <t>4.3.</t>
  </si>
  <si>
    <t>4.4.</t>
  </si>
  <si>
    <t>Peldbaseina izmantošana</t>
  </si>
  <si>
    <t>Publiskais apmeklējums personai</t>
  </si>
  <si>
    <t>Niedru pļāvēja pakalpojumi</t>
  </si>
  <si>
    <t>Niedru pļāvēja DOROCUTTER 3071, laivas un treilera izmantošana darbam ar vienu cilvēku</t>
  </si>
  <si>
    <t>163,50</t>
  </si>
  <si>
    <t>Niedru pļāvēja DOROCUTTER 3071, laivas un treilera izmantošana darbam ar diviem cilvēkiem</t>
  </si>
  <si>
    <t>228,50</t>
  </si>
  <si>
    <t>Pakalpojuma veids</t>
  </si>
  <si>
    <t>TIC gida pakalpojumi pagasta un novada teritorijā</t>
  </si>
  <si>
    <t>Tautas nama telpu noma</t>
  </si>
  <si>
    <t>Aronas iela 1 telpu noma</t>
  </si>
  <si>
    <t>Aronas iela 1 telpu noma SIA “Karote”</t>
  </si>
  <si>
    <t xml:space="preserve">Aronas iela 2 telpu noma </t>
  </si>
  <si>
    <t>Aronas iela 6 telpu noma</t>
  </si>
  <si>
    <t>Gaiziņa iela 7 telpu noma</t>
  </si>
  <si>
    <t>Pielikums Nr.2</t>
  </si>
  <si>
    <t>lapa</t>
  </si>
  <si>
    <t>Pamatskolas zāle īre līdz 50 cilvēkiem</t>
  </si>
  <si>
    <t>Pamatskolas zāle īre no 50 līdz 100 cilvēkiem</t>
  </si>
  <si>
    <t>ja tiek īrēts uz 8 un vairāk stundām par katru nākamo stundu</t>
  </si>
  <si>
    <t>Kultūras nama mazās zāles īre:</t>
  </si>
  <si>
    <t>Internātpamatskolas sporta zāles īre līdz 50 cilvēkiem</t>
  </si>
  <si>
    <t>Internātpamatskolas ēdamzāles īre līdz 50 cilvēkiem</t>
  </si>
  <si>
    <t>Autotransporta izmantošanu</t>
  </si>
  <si>
    <t>Autobuss Temsa Opalin nr.AL 8669: stundas tarifa likme</t>
  </si>
  <si>
    <t>pēc kilometru tarifa gaidīšanas režīmā</t>
  </si>
  <si>
    <t>Renault trafic izmantošanu pēc kilometra tarifa</t>
  </si>
  <si>
    <t>Pamatskolā par tehnisko līdzekļu komplekta izmntošanu 1h</t>
  </si>
  <si>
    <t>1 grupai</t>
  </si>
  <si>
    <t>Tirdzniecības vieta kultūras nama mazajā zālē 1h</t>
  </si>
  <si>
    <t>Kanalizācijas sūknēšana ar mucu MŽT</t>
  </si>
  <si>
    <t>Traktors MTZ-52 ar piekabi</t>
  </si>
  <si>
    <t>Zāles pļāvējs STIGA-50</t>
  </si>
  <si>
    <t>-</t>
  </si>
  <si>
    <t>Pielikums Nr.3</t>
  </si>
  <si>
    <t>Pielikums Nr.4</t>
  </si>
  <si>
    <t>Pagasta pārvaldes administrācija, Sociālā māja, Jauniešu centrs</t>
  </si>
  <si>
    <t>1 stunda</t>
  </si>
  <si>
    <t>Telpu noma ēkā Pārupes iela 2, neieskaitot apkuri apkures sezonas laikā</t>
  </si>
  <si>
    <t>Apkure Pārupes ielā 2 dienā</t>
  </si>
  <si>
    <t>Apkure ēkā Pārupes iela 2 mēnesī</t>
  </si>
  <si>
    <t>Telpu noma ēkā Vesetas iela 4, neiskaitit siltumenerģijas piegādi</t>
  </si>
  <si>
    <t>Apkure ēkā Vesetas iela 4- mēnesī</t>
  </si>
  <si>
    <t>Apkure ēkā Vesetas iela 4- stundā</t>
  </si>
  <si>
    <t>Kalsnavas pamatskola</t>
  </si>
  <si>
    <t>1 ēdienreize</t>
  </si>
  <si>
    <t>Telpu noma Kalsnavas pamatskolā izglītojošo un audzinošo pasākumu un nodarbību  rīkošanai</t>
  </si>
  <si>
    <t>Kalsnavas pirmskolas izglītības iestāde</t>
  </si>
  <si>
    <t>Telpu noma Kalsnavas pirmskolas izglītības iestādes ēkā izglītojoša un audzināšana rakstura pasākumu un nodarbību organizēšanai</t>
  </si>
  <si>
    <t>Kalsnavas kultūras nams</t>
  </si>
  <si>
    <t>Telpu noma Kalsnavas Kultūras nama ēkā Vesetas ielā 8</t>
  </si>
  <si>
    <t>1 m2/mēnesī</t>
  </si>
  <si>
    <t>Biroja tehnikas pakalpojumi</t>
  </si>
  <si>
    <t>2.</t>
  </si>
  <si>
    <t>3.</t>
  </si>
  <si>
    <t>4.</t>
  </si>
  <si>
    <t>5.</t>
  </si>
  <si>
    <t>Maksas pakalpojumi Lazdonas FVP</t>
  </si>
  <si>
    <t>Pacienta iemaksa par feldšera apmeklējumu</t>
  </si>
  <si>
    <t>gab</t>
  </si>
  <si>
    <t>Mājas vizīte</t>
  </si>
  <si>
    <t>Muskulārā  injekcija</t>
  </si>
  <si>
    <t>Venozā injekcija</t>
  </si>
  <si>
    <t>Nākošā venozā injekcija</t>
  </si>
  <si>
    <t>Venozā infūzija</t>
  </si>
  <si>
    <t>Šķūnīšu un kūtiņu nomas maksa</t>
  </si>
  <si>
    <t>Pielikums Nr.5</t>
  </si>
  <si>
    <t>Pielikums Nr.6</t>
  </si>
  <si>
    <t>Transporta un tehnikas pakalpojumi</t>
  </si>
  <si>
    <t>Traktora CASE transporta pakalpojumi ar piekabi</t>
  </si>
  <si>
    <t>Traktora CASE sūknēšanas pakalpojumi</t>
  </si>
  <si>
    <t>2.4.</t>
  </si>
  <si>
    <t>Traktora CASE sniega tīrīšanas pakalpojumi</t>
  </si>
  <si>
    <t>2.5.</t>
  </si>
  <si>
    <t>Traktora CASE greiderēšanas pakalpojumi</t>
  </si>
  <si>
    <t>2.6.</t>
  </si>
  <si>
    <t>Ekskavatora pakalpojumi ar traktoru KOMATSU</t>
  </si>
  <si>
    <t>Telpu izmantošanas pakalpojumi</t>
  </si>
  <si>
    <t>Nedzīvojamo telpu nomas maksa  Jaunatnes ielā 3</t>
  </si>
  <si>
    <t>Nedzīvojamo telpu noma Jaunatnes ielā 1 (ēdamzāle)</t>
  </si>
  <si>
    <t>3.3.</t>
  </si>
  <si>
    <t>Nedzīvojamo telpu noma “Ezermeldros” kultūras nama zāle</t>
  </si>
  <si>
    <t>3.4.</t>
  </si>
  <si>
    <t>Nedzīvojamo telpu noma (saimniecības ēkas, šķūņi)</t>
  </si>
  <si>
    <t>Ozolu feldšerpunkta pakalpojumi</t>
  </si>
  <si>
    <t>Intravenozā sistēma</t>
  </si>
  <si>
    <t>Intramuskulārā injekcija pie pacienta mājās</t>
  </si>
  <si>
    <t>Intravenozā injekcija pie pacienta mājās</t>
  </si>
  <si>
    <t>Profilaktiskā pote</t>
  </si>
  <si>
    <t>Pārsiešana ar pacienta materiālu</t>
  </si>
  <si>
    <t>Urīna analīze ar testa strēmeli</t>
  </si>
  <si>
    <t>Cukura līmeņa noteikšana ar testa strēmeli</t>
  </si>
  <si>
    <t>Apmeklējums pie feldšera palīga, asinsspiediena mērīšana</t>
  </si>
  <si>
    <t>Izraksts no medicīniskās kartes</t>
  </si>
  <si>
    <t>*</t>
  </si>
  <si>
    <t>1 virsma</t>
  </si>
  <si>
    <t>2 virsmas</t>
  </si>
  <si>
    <t>5.3.</t>
  </si>
  <si>
    <t>5.4.</t>
  </si>
  <si>
    <t>5.5.</t>
  </si>
  <si>
    <t>5.5.1.</t>
  </si>
  <si>
    <t>5.6.</t>
  </si>
  <si>
    <t>5.6.1.</t>
  </si>
  <si>
    <t>5.6.2.</t>
  </si>
  <si>
    <t>5.6.3.</t>
  </si>
  <si>
    <t>No nomas maksas atbrīvoti: pašvaldības iestādes, pašdarbības kolektīvi, labdarības pasākumi, pašu ražotās lauksaimniecības produkcijas un amatniecības darbu izstādes -pārdošanas</t>
  </si>
  <si>
    <t>Vidusskolas ēdamzāles noma</t>
  </si>
  <si>
    <t>Vidusskolas telpu noma nometnēm, pasākumiem vienai personai</t>
  </si>
  <si>
    <t>Vidusskolas internāta telpu noma</t>
  </si>
  <si>
    <t>Pielikums Nr.8</t>
  </si>
  <si>
    <t>1.5.</t>
  </si>
  <si>
    <t>0,71</t>
  </si>
  <si>
    <t>2.3.</t>
  </si>
  <si>
    <t>Telpu izmantošanas pakalpojumi:</t>
  </si>
  <si>
    <t>1,42</t>
  </si>
  <si>
    <t>4.5.</t>
  </si>
  <si>
    <t>Kultūras nama telpu noma (lielā zāle)</t>
  </si>
  <si>
    <t>7,11</t>
  </si>
  <si>
    <t>Sporta zāles noma</t>
  </si>
  <si>
    <t>Jaunā iela 1 administrācijas ēkā</t>
  </si>
  <si>
    <t>Pagastam piederošo nedzīvojamo telpu noma</t>
  </si>
  <si>
    <t>Pacientu iemaksas par sniegtajiem pakalpojumiem Mētrienas feldšerpunktā:</t>
  </si>
  <si>
    <t>6.3.</t>
  </si>
  <si>
    <t>6.4.</t>
  </si>
  <si>
    <t>Muskulārā injekcija</t>
  </si>
  <si>
    <t>Vienas auss skalošana</t>
  </si>
  <si>
    <t>Venozās sistēmas uzlikšana</t>
  </si>
  <si>
    <t>Holestirīna noteikšana asinīs</t>
  </si>
  <si>
    <t>Pārsiešana(materiāls pacienta)</t>
  </si>
  <si>
    <t>EKG</t>
  </si>
  <si>
    <t>Receptes izraklstīšana bez pieņemšanas</t>
  </si>
  <si>
    <t>Izraksta izsniegšana</t>
  </si>
  <si>
    <t>Asins noņemšana no vēnas</t>
  </si>
  <si>
    <t>Mētrienas tautas nama lielā zāle</t>
  </si>
  <si>
    <t>Mētrienas pamatskolas ēdamzāle</t>
  </si>
  <si>
    <t>Komunālie pakalpojumi, tehnikas izmantošanas pakalpojumi u.c.</t>
  </si>
  <si>
    <t>Aukstais ūdens ar kanalizāciju</t>
  </si>
  <si>
    <t>2,29</t>
  </si>
  <si>
    <t>Aukstais ūdens bez kanalizācijas</t>
  </si>
  <si>
    <t>1,27</t>
  </si>
  <si>
    <t>Aukstais ūdens</t>
  </si>
  <si>
    <t>3,80</t>
  </si>
  <si>
    <t>Kanalizācija</t>
  </si>
  <si>
    <t>3,06</t>
  </si>
  <si>
    <t>Atkritumi</t>
  </si>
  <si>
    <t>1,59</t>
  </si>
  <si>
    <t>Krūmgrieža, motorzāģa izmantošana</t>
  </si>
  <si>
    <t>5,65</t>
  </si>
  <si>
    <t>Zāle pļaušana ar traktorīti</t>
  </si>
  <si>
    <t>10,31</t>
  </si>
  <si>
    <t>Pielikums Nr.11</t>
  </si>
  <si>
    <t>Pielikums Nr.10</t>
  </si>
  <si>
    <t>Degumnieku skolas sporta zāles noma</t>
  </si>
  <si>
    <t>3.5.</t>
  </si>
  <si>
    <t xml:space="preserve">1 stunda </t>
  </si>
  <si>
    <t>Degumnieku feldšerpunkta maksas pakalpojumi</t>
  </si>
  <si>
    <t>Intravenoza injekcija</t>
  </si>
  <si>
    <t>Intramuskulāra injekcija</t>
  </si>
  <si>
    <t>Katra nākošā pie i/v vai i/m injekcija</t>
  </si>
  <si>
    <t>Cukura līmeņa noteikšana asinīs</t>
  </si>
  <si>
    <t>Holesterīna līmeņa noteikšana asinīs</t>
  </si>
  <si>
    <t>Intravenoza infūzija (sistēma)</t>
  </si>
  <si>
    <t>Mājas vizīte, lai veiktu injekcijas, procedūras (+ maksa par manipulācijām)</t>
  </si>
  <si>
    <t>Injekcijas un pārsiešana mājās ārpus FP darba laika, brīvdienās un svētku dienās)</t>
  </si>
  <si>
    <t>Izrakstu un izziņu rakstīšana</t>
  </si>
  <si>
    <t>Potēšanas pases izrakstīšana</t>
  </si>
  <si>
    <t>Maksa par mājas vizīti ārpus darba laika</t>
  </si>
  <si>
    <t>Aktīvās atpūtas centra pakalpojumi un izcenojumi</t>
  </si>
  <si>
    <t>Baseins (ar pirti)</t>
  </si>
  <si>
    <t>Publiskais apmeklējums 1 personai</t>
  </si>
  <si>
    <t>Apmeklējums Degumnieku pamatskolas audzēkņiem 1 personai</t>
  </si>
  <si>
    <t>Ūdens aerobika 1 personai</t>
  </si>
  <si>
    <t xml:space="preserve">1 nodarbība </t>
  </si>
  <si>
    <t>Ūdens aerobika bērniem (kopā ar pieaugušajiem)</t>
  </si>
  <si>
    <t>1 personai</t>
  </si>
  <si>
    <t>5.7.</t>
  </si>
  <si>
    <t>Trenažieru zāle 1 personai</t>
  </si>
  <si>
    <t>5.8.</t>
  </si>
  <si>
    <t>Trenažieru zāles izmantošana ar priekšapmaksu</t>
  </si>
  <si>
    <t>10 stundas</t>
  </si>
  <si>
    <t>5.9.</t>
  </si>
  <si>
    <t>Baseins + pirts + trenažieru zāles izmantošana</t>
  </si>
  <si>
    <t xml:space="preserve">O.Kalpaka dzimtas mājās Ošupes pagasta „Liepsalas” maksas pakalpojumi </t>
  </si>
  <si>
    <t>Teritorijas, ēku un būvju noma nometņu organizēšanai</t>
  </si>
  <si>
    <t>1 diennakts</t>
  </si>
  <si>
    <t>15.1.</t>
  </si>
  <si>
    <t>15.2.</t>
  </si>
  <si>
    <t>Komunālā saimniecība</t>
  </si>
  <si>
    <t>Traktora MTZ-82 izmantošana</t>
  </si>
  <si>
    <t xml:space="preserve">Zāles pļaušana </t>
  </si>
  <si>
    <t>Pielikums Nr.12</t>
  </si>
  <si>
    <t>Telpas nomas pakalpojumi</t>
  </si>
  <si>
    <t>Kultūras nama zāles noma</t>
  </si>
  <si>
    <t>Skolas sporta zāles noma</t>
  </si>
  <si>
    <t>Skolas ēdnīcas telpas noma</t>
  </si>
  <si>
    <t>Pagasta pārvaldes zāles noma</t>
  </si>
  <si>
    <t>Komunālās nodaļas pakalpojumi</t>
  </si>
  <si>
    <t xml:space="preserve">Apkures pakalpojumi juridiskām personā Pārvaldes ēkā </t>
  </si>
  <si>
    <t>Īre juridiskām personām pārvaldes ēkā</t>
  </si>
  <si>
    <t>Pielikums Nr.13</t>
  </si>
  <si>
    <t>Skolas ēdamzāles noma pasākumiem</t>
  </si>
  <si>
    <t>Skolas klašu telpu, foajē noma</t>
  </si>
  <si>
    <t>Naktsmītne skolas internātā par vienu nakti :</t>
  </si>
  <si>
    <t xml:space="preserve">Tautas nama telpu noma masu pasākumiem </t>
  </si>
  <si>
    <t xml:space="preserve">Estrādes noma </t>
  </si>
  <si>
    <t>Pārvaldes ēkas zāles noma</t>
  </si>
  <si>
    <t>No telpu nomas maksas atbrīvoti: pašvaldības iestādes, pašdarbības kolektīvi, labdarības pasākumi, pašu ražotās lauksaimniecības un amatniecības darbu izstādes-pārdošanas.</t>
  </si>
  <si>
    <t>Pacienta nodeva feldšerpunktā - pieaugušajiem</t>
  </si>
  <si>
    <t>Mājas vizīte pieaugušajiem</t>
  </si>
  <si>
    <t>Asins parauga noņemšana no vēnas</t>
  </si>
  <si>
    <t>Intravenozās sistēmas uzlikšana</t>
  </si>
  <si>
    <t>Cukura līmeņa analīze</t>
  </si>
  <si>
    <t>Medicīniskās izziņas izsniegšana</t>
  </si>
  <si>
    <t>Pielikums Nr.15</t>
  </si>
  <si>
    <t>Pārsiešana (pēc traumām, operācijām) bez procedūrām izmantojamiem materiāliem</t>
  </si>
  <si>
    <t xml:space="preserve">Telpu noma juridiskām personām </t>
  </si>
  <si>
    <t>Telpu noma</t>
  </si>
  <si>
    <t xml:space="preserve">Madonas novada pašvaldības administratīvās ēkas Saieta laukumā 1 pirmā un otrā stāva zāles nomas maksa </t>
  </si>
  <si>
    <t xml:space="preserve">Madonas pilsētas stadiona nomas maksa treniņnometnēm </t>
  </si>
  <si>
    <t>Maksa par viena cita novada izglītojamā jautājuma skatīšanu Madonas novada pedagoģiski medicīniskajā komisijā</t>
  </si>
  <si>
    <t>Maksa par pieaugušo tālākizglītības kursiem</t>
  </si>
  <si>
    <t>2.7.</t>
  </si>
  <si>
    <t>Dalības maksas</t>
  </si>
  <si>
    <t>2.8.</t>
  </si>
  <si>
    <t>2.9.</t>
  </si>
  <si>
    <t>Dalības maksa par piedalīšanos komandu sporta spēlēs pieaugušajiem no katra pieteiktā komandas dalībnieka (katrā spēļu kārtā atsevišķi)</t>
  </si>
  <si>
    <t>2.10.</t>
  </si>
  <si>
    <t>Dalības maksa par piedalīšanos individuālajos sporta veidos pieaugušajiem dalībniekiem</t>
  </si>
  <si>
    <t>2.11.</t>
  </si>
  <si>
    <t>2.12.</t>
  </si>
  <si>
    <t>2.13.</t>
  </si>
  <si>
    <t>Velosipēdu noma Smeceres silā un Madonas tūrisma informācijas centrā</t>
  </si>
  <si>
    <t>Maksa par Madonas pilsētas pirmsskolas izglītības iestāžu pakalpojumiem:</t>
  </si>
  <si>
    <t>3.6.</t>
  </si>
  <si>
    <t>3.7.</t>
  </si>
  <si>
    <t>3.8.</t>
  </si>
  <si>
    <t>3.9.</t>
  </si>
  <si>
    <t>maksa par Madonas pilsētas pirmsskolas izglītības iestādes „Kastanītis” zāles  izmantošanu  par vienu stundu</t>
  </si>
  <si>
    <t>lielā zāle</t>
  </si>
  <si>
    <t>spoguļzāle</t>
  </si>
  <si>
    <t>pagrabstāva  zāle</t>
  </si>
  <si>
    <t>Maksas pakalpojumi Madonas pilsētas PII "Saulīte" bērnu baseinam</t>
  </si>
  <si>
    <t>Pirmsskolas vecuma bērns (1)  ar pieaugušo (1)</t>
  </si>
  <si>
    <t xml:space="preserve">Pirmsskolas vecuma bērni (2-3) ar pieaugušo (1) </t>
  </si>
  <si>
    <t>Ģimenes apmeklējums</t>
  </si>
  <si>
    <t>Jaunākā skolas vecuma bērns līdz 11 gadiem (1)</t>
  </si>
  <si>
    <t xml:space="preserve">Pirmsskolas vecuma bērnu grupa (līdz 10 bērniem) ar 1-2 pieaugušajiem </t>
  </si>
  <si>
    <t xml:space="preserve">Skolēniem no 12-18 gadiem ar pieaugušajiem </t>
  </si>
  <si>
    <t>Madonas novada pirmsskolas iestāžu organizētas un pieteiktas grupas</t>
  </si>
  <si>
    <t>bez maksas</t>
  </si>
  <si>
    <t xml:space="preserve"> Maksa par Vispārizglītojošo skolu sniegtajiem  telpu iznomāšanu un maksas pakalpojumiem (papildus aprēķinot PVN) :</t>
  </si>
  <si>
    <t>par mūzikas instrumentu nomu par vienu mēnesi</t>
  </si>
  <si>
    <t>maksa par mūzikas skolas telpu nomu:</t>
  </si>
  <si>
    <t>5.11.</t>
  </si>
  <si>
    <t>5.12.</t>
  </si>
  <si>
    <t>5.13.</t>
  </si>
  <si>
    <t xml:space="preserve">maksa par mūzikas skolotāju profesionālo kompetenču pilnveides kursiem instrumentspēlē vienam pedagogam </t>
  </si>
  <si>
    <t xml:space="preserve"> audzēkņu apmācība mēnesī</t>
  </si>
  <si>
    <t>maksa par mācībām sagatavošanas grupā</t>
  </si>
  <si>
    <t>J.Simsona Madonas mākslas skolas telpu noma</t>
  </si>
  <si>
    <t>Ekskursija +Madonas suvenīra gaiļa izgatavošana</t>
  </si>
  <si>
    <t>Ekskursija+ keramikas darbnīca „Madonas svilpaunieks”</t>
  </si>
  <si>
    <t xml:space="preserve"> Maksa par Madonas bērnu un jauniešu centra pakalpojumiem</t>
  </si>
  <si>
    <t>maksa par telpu nomu Raiņa ielā 12,Madonas novada multifunkcionālajā jaunatnes iniciatīvu centrā, par vienu stundu:</t>
  </si>
  <si>
    <t>mūzikas telpu 1,stāvā un 2.stāva zāli</t>
  </si>
  <si>
    <t>par nodarbību un atpūtas telpām</t>
  </si>
  <si>
    <t>10% no kopējā ieņēmuma</t>
  </si>
  <si>
    <t xml:space="preserve">kultūras nama noma vieskoncertiem, viesizrādēm un citiem pasākumiem bērniem </t>
  </si>
  <si>
    <t>5% no kopējā ieņēmuma</t>
  </si>
  <si>
    <t>kultūras nama lielās zāles noma atpūtas sarīkojumiem ar banketu stundā</t>
  </si>
  <si>
    <t>8.6.</t>
  </si>
  <si>
    <t>viesu telpas (4.stāvs) banketam stundā</t>
  </si>
  <si>
    <t>teātra telpas (4.stāvs) noma stundā</t>
  </si>
  <si>
    <t>telpu noma filiālē stundā</t>
  </si>
  <si>
    <t xml:space="preserve">filiāles noma atpūtas sarīkojumiem </t>
  </si>
  <si>
    <t xml:space="preserve">filiāles noma bērnu sarīkojumiem </t>
  </si>
  <si>
    <t>foajē noma stundā</t>
  </si>
  <si>
    <t xml:space="preserve"> Estrādes noma ( papildus aprēķinot PVN) :</t>
  </si>
  <si>
    <t xml:space="preserve">estrādes noma viesizrādēm, vieskoncertiem un citiem viespasākumiem </t>
  </si>
  <si>
    <t>estrādes noma pasākumos bez ieejas biļetēm stundā</t>
  </si>
  <si>
    <t>Ieejas biļešu cenas kultūras pasākumos (PVN normas nav piemērojamas):</t>
  </si>
  <si>
    <t xml:space="preserve"> 2; 3; 5; 10; 15; 3.50; 7; 2.50</t>
  </si>
  <si>
    <t>ieejas biļešu cenas kino izrādēm pieaugušajiem</t>
  </si>
  <si>
    <t>mūzikas instrumentu noma mēnesī</t>
  </si>
  <si>
    <t>9.4.</t>
  </si>
  <si>
    <t>9.5.</t>
  </si>
  <si>
    <t>9.6.</t>
  </si>
  <si>
    <t>9.7.</t>
  </si>
  <si>
    <t>9.8.</t>
  </si>
  <si>
    <t>9.9.</t>
  </si>
  <si>
    <t>9.10.</t>
  </si>
  <si>
    <t>9.11.</t>
  </si>
  <si>
    <t>9.12.</t>
  </si>
  <si>
    <t>9.13.</t>
  </si>
  <si>
    <t>9.14.</t>
  </si>
  <si>
    <t>9.15.</t>
  </si>
  <si>
    <t>9.39.</t>
  </si>
  <si>
    <t>9.40.</t>
  </si>
  <si>
    <t>9.41.</t>
  </si>
  <si>
    <t>9.42.</t>
  </si>
  <si>
    <t>9.43.</t>
  </si>
  <si>
    <t>9.44.</t>
  </si>
  <si>
    <t>Ieejas biļešu cenas muzeja Lielajās izstāžu zālēs:</t>
  </si>
  <si>
    <t>skolēniem</t>
  </si>
  <si>
    <t xml:space="preserve">Ieejas biļešu cenas muzeja pastāvīgajā ekspozīcijā „Novada arheoloģija”, </t>
  </si>
  <si>
    <t>mansardā, mazajā zālē:</t>
  </si>
  <si>
    <t>studentiem</t>
  </si>
  <si>
    <t xml:space="preserve"> Ekskursiju vadīšana muzejā (novada iedzīvotājiem bez maksas):</t>
  </si>
  <si>
    <t xml:space="preserve"> pieaugušo grupām</t>
  </si>
  <si>
    <t xml:space="preserve"> skolēnu grupām</t>
  </si>
  <si>
    <t xml:space="preserve"> svešvalodā pieaugušo grupām</t>
  </si>
  <si>
    <t xml:space="preserve"> Ekskursiju vadīšana ārpus muzeja  (1 stunda)</t>
  </si>
  <si>
    <t>pieaugušo grupām pa pilsētu svešvalodā</t>
  </si>
  <si>
    <t>skolēnu, senioru grupām pa pilsētu</t>
  </si>
  <si>
    <t>1-10 priekšmeti</t>
  </si>
  <si>
    <t xml:space="preserve"> uz vienu dienu</t>
  </si>
  <si>
    <t xml:space="preserve"> uz vienu nedēļu</t>
  </si>
  <si>
    <t xml:space="preserve"> uz vienu mēnesi</t>
  </si>
  <si>
    <t>Par vienas krājuma vienības fotografēšanu, filmēšanu (norādot izmantošanas mērķi un saņemot atļauju no direktora):</t>
  </si>
  <si>
    <t xml:space="preserve">Madonas novada skolēniem, studentiem (pētniekiem zinātniskajiem darbiem), novada pašvaldību, kultūras un izglītības iestādēm </t>
  </si>
  <si>
    <t>0.40; 0.35; 0.25</t>
  </si>
  <si>
    <t>Pārējām fiziskām un juridiskām personām</t>
  </si>
  <si>
    <t>4.25; 3.55; 2.85</t>
  </si>
  <si>
    <t>0.40; 0.20; 0.14</t>
  </si>
  <si>
    <t>4.25; 2.85; 1.40</t>
  </si>
  <si>
    <t>Citiem republikas muzejiem</t>
  </si>
  <si>
    <t>melnbalts attēls</t>
  </si>
  <si>
    <t>melnbalts attēls uz fotopapīra</t>
  </si>
  <si>
    <t>Uzziņu materiāla sagatavošana:</t>
  </si>
  <si>
    <t>1 lapa A4 formāta atkarībā no apjoma</t>
  </si>
  <si>
    <t>no 14.00 līdz 71.00</t>
  </si>
  <si>
    <t>no 2,94 līdz 14,91</t>
  </si>
  <si>
    <t>no 16,94 līdz 85,91</t>
  </si>
  <si>
    <t>Krājuma materiāla izmantošana, skenēšana, fotografēšana (ja nav citi ierobežojumu) materiālu dāvinātājiem muzeja krājumā</t>
  </si>
  <si>
    <t>Par izstāžu iekārtošanu ārpus muzeja pasūtītājs slēdz līgumu ar muzeja direktoru</t>
  </si>
  <si>
    <t>Muzeja bezmaksas apmeklējums:</t>
  </si>
  <si>
    <t>Trešdienās pensionāriem, invalīdiem, daudzbērnu ģimenēm</t>
  </si>
  <si>
    <t>Pirmskolas vecuma bērniem</t>
  </si>
  <si>
    <t xml:space="preserve">Muzeja profilam atbilstošas preces pārdošanas cena muzejā </t>
  </si>
  <si>
    <t xml:space="preserve"> Muzeja priekšmeta attēla pirkšana Nacionālā muzeja krājuma kopkatalogā </t>
  </si>
  <si>
    <t>audzēkņu apmācība mēnesī</t>
  </si>
  <si>
    <t>ja ģimenē ir 3 un vairāk nepilngadīgi bērni</t>
  </si>
  <si>
    <t xml:space="preserve">Sporta centra telpu noma: </t>
  </si>
  <si>
    <t>Oktobris, novembris, decembris, janvāris, februāris, marts, aprīlis</t>
  </si>
  <si>
    <t>Maijs, jūnijs, jūlijs, augusts, septembris</t>
  </si>
  <si>
    <t>11.4.</t>
  </si>
  <si>
    <t>11.5.</t>
  </si>
  <si>
    <t>11.6.</t>
  </si>
  <si>
    <t>11.7.</t>
  </si>
  <si>
    <t>11.8.</t>
  </si>
  <si>
    <t>Kultūras pasākumi virs 1000 vietām ar papildus sēdvietu uzstādīšanu un grīdas seguma maiņu par vienu dienu</t>
  </si>
  <si>
    <t>Individuālās nodarbības skrejceļā, zālē, alpīnistu sienā 1 nodarbība līdz 2 stundām pēc izstrādātā grafika 1 cilvēkam</t>
  </si>
  <si>
    <t>Konferenču zāle (viena stunda)</t>
  </si>
  <si>
    <t>ziemā</t>
  </si>
  <si>
    <t>Aerobikas un cīņas sporta zāle</t>
  </si>
  <si>
    <t xml:space="preserve">pieaugušie </t>
  </si>
  <si>
    <t>Kartinga trase</t>
  </si>
  <si>
    <t>12.1.</t>
  </si>
  <si>
    <t>Sporta kartingi (Treniņš)</t>
  </si>
  <si>
    <t>12.2.</t>
  </si>
  <si>
    <t>Moto šoseja (Treniņš)</t>
  </si>
  <si>
    <t>12.3.</t>
  </si>
  <si>
    <t>Supermoto (Treniņš)</t>
  </si>
  <si>
    <t>12.4.</t>
  </si>
  <si>
    <t>12.5.</t>
  </si>
  <si>
    <t>Sporta velosipēdi</t>
  </si>
  <si>
    <t>12.6.</t>
  </si>
  <si>
    <t>12.7.</t>
  </si>
  <si>
    <r>
      <t xml:space="preserve">Kartingu novietnes noma ar tiesībām izmantot kartinga trasi no treniņiem un sacensībām brīvajā laikā </t>
    </r>
    <r>
      <rPr>
        <sz val="14"/>
        <rFont val="Times New Roman"/>
        <family val="1"/>
        <charset val="186"/>
      </rPr>
      <t/>
    </r>
  </si>
  <si>
    <t xml:space="preserve"> Sporta un atpūtas bāze „Smeceres sils” </t>
  </si>
  <si>
    <t>13.1.</t>
  </si>
  <si>
    <t>Pieaugušie</t>
  </si>
  <si>
    <t>13.2.</t>
  </si>
  <si>
    <t>Bērni līdz 18 gadiem</t>
  </si>
  <si>
    <t>13.3.</t>
  </si>
  <si>
    <t>Minimālā mājiņas cena</t>
  </si>
  <si>
    <t>13.4.</t>
  </si>
  <si>
    <t>Papildus vietas ar saviem matračiem</t>
  </si>
  <si>
    <t>Pasākums līdz 12 stundām (bez nakšņošanas) no 12 līdz 20 personām</t>
  </si>
  <si>
    <t>Slēpošanas un rollerslēpošanas trases īre bērni līdz 18 gadiem</t>
  </si>
  <si>
    <t>BMX trases barjeras izmantošana</t>
  </si>
  <si>
    <t>Kafejnīcas zāle</t>
  </si>
  <si>
    <t>Stāvlaukums – vieglie auto (lielie pasākumi)</t>
  </si>
  <si>
    <t>Telts vieta, persona</t>
  </si>
  <si>
    <t>Reklāmas izvietošana (mēnesī)</t>
  </si>
  <si>
    <t>Trašu sagatavošanas tehnikas retraka noma par vienu darba stunda</t>
  </si>
  <si>
    <t xml:space="preserve">Automašīnu novietošana moto trases stāvlaukumā sacensību laikā (par 1 dienu) ar 2015.gada 1.augustu </t>
  </si>
  <si>
    <t xml:space="preserve">Maksa par treniņu dienu mototrasē bērniem līdz 16 g. vecumam  </t>
  </si>
  <si>
    <t xml:space="preserve">Sezonas abonements mototrasē bērniem līdz 16 g. vecumam </t>
  </si>
  <si>
    <t xml:space="preserve">Velosipēdu noma </t>
  </si>
  <si>
    <t>Finiša mājas noma</t>
  </si>
  <si>
    <t>Naktsmītnes finiša mājā ar saviem guļampiederumiem</t>
  </si>
  <si>
    <t>Transpondera īre(čipa)</t>
  </si>
  <si>
    <t>Starta pulksteņa īre 1 diena</t>
  </si>
  <si>
    <t>Slēpju sagatavošanas vienas telpas noma</t>
  </si>
  <si>
    <t>Naktsmītne kempinga mājiņā bez veļas</t>
  </si>
  <si>
    <t>Naktsmītne kempinga mājiņā ar veļu</t>
  </si>
  <si>
    <t>Maksa par Madonas novada pašvaldības Sociālā dienesta sniegtajiem pakalpojumiem (papildus aprēķinot PVN)</t>
  </si>
  <si>
    <t>Gaismā cietējoša kompozīta materiāla plomba 1 virsmā</t>
  </si>
  <si>
    <t>Gaismā cietējoša kompozīta materiāla plomba 2 virsmās</t>
  </si>
  <si>
    <t>Gaismā cietējoša kompozīta materiāla plomba 3 virsmās</t>
  </si>
  <si>
    <t>Gaismā cietējoša kompozīta materiāla plomba 4 virsmās</t>
  </si>
  <si>
    <t>Zoba kroņa atjaunošana ar gaismā cietējoša kompozīta materiālu</t>
  </si>
  <si>
    <t>Zoba kroņa atjaunošana  izmantojot ar stikla šķiedru  stiprinātu gaismā cietējoša kompozīta materiālu</t>
  </si>
  <si>
    <t>Kapličas izmantošana atvadu ceremonijai</t>
  </si>
  <si>
    <t>Kapličas zvana izmantošana</t>
  </si>
  <si>
    <t>Preces cena pēc pavadzīmes +20%</t>
  </si>
  <si>
    <t xml:space="preserve"> Digitālu attēlu izgatavošana, nosūtīšana elektroniski, papildus aprēķinot PVN:</t>
  </si>
  <si>
    <t>Printēšana A4 formātā 1 lapa papildus aprēķinot PVN:</t>
  </si>
  <si>
    <t>Pielikums Nr.9</t>
  </si>
  <si>
    <t>Madonas pilsētas iestāžu sniegtie maksas pakalpojumi un to cenrādis</t>
  </si>
  <si>
    <t>Aronas pagasta pārvaldē sniegtie maksas pakalpojumi un to cenrādis</t>
  </si>
  <si>
    <t>Barkavas pagasta pārvaldē sniegtie maksas pakalpojumi un to cenrādis</t>
  </si>
  <si>
    <t>Dzelzavas pagasta pārvaldē sniegtie maksas pakalpojumi un to cenrādis</t>
  </si>
  <si>
    <t>Kalsnavas pagasta pārvaldē sniegtie maksas pakalpojumi un to cenrādis</t>
  </si>
  <si>
    <t>Lazdonas pagasta pārvaldē sniegtie maksas pakalpojumi un to cenrādis</t>
  </si>
  <si>
    <t>Liezēres pagasta pārvaldē sniegtie maksas pakalpojumi un to cenrādis</t>
  </si>
  <si>
    <t>Ļaudonas pagasta pārvaldē sniegtie maksas pakalpojumi un to cenrādis</t>
  </si>
  <si>
    <t>Mārcienas pagasta pārvaldē sniegtie maksas pakalpojumi un to cenrādis</t>
  </si>
  <si>
    <t>Mētrienas pagasta pārvaldē sniegtie maksas pakalpojumi un to cenrādis</t>
  </si>
  <si>
    <t>Ošupes pagasta pārvaldē sniegtie maksas pakalpojumi un to cenrādis</t>
  </si>
  <si>
    <t>Praulienas pagasta pārvaldes sniegtie maksas paklapojumi un to cenrādis</t>
  </si>
  <si>
    <t>Vestienas pagasta pārvaldē sniegtie maksas pakalpojumi un to cenrādis</t>
  </si>
  <si>
    <t>14.1.</t>
  </si>
  <si>
    <t>14.2.</t>
  </si>
  <si>
    <t>14.3.</t>
  </si>
  <si>
    <t xml:space="preserve">Sarkaņu pagasta pārvaldē sniegtie maksas pakalpojumi un to izcenojumi </t>
  </si>
  <si>
    <t>Telpu noma papildus aprēķinot PVN</t>
  </si>
  <si>
    <t>3.1.2.</t>
  </si>
  <si>
    <t>Multifunkcionālā centra LOGS telpu noma J.Ramaņa iela 4, Biksēre, Sarkaņu pagastā, Madonas novadā</t>
  </si>
  <si>
    <t>3.1.3.</t>
  </si>
  <si>
    <t>Maksa par Sarkaņu pagasta tautas nama "Kalnagravas" sniegtajiem pakalpojumiem</t>
  </si>
  <si>
    <t>Ieejas biļešu cenas tautas nama rīkotajos pasākumos</t>
  </si>
  <si>
    <t>Maksa par citiem pakalpojumiem (papildus aprēķinot PVN):</t>
  </si>
  <si>
    <t>Maksa par nozaudēto garderobes žetonu</t>
  </si>
  <si>
    <t xml:space="preserve">Tautas nama Kalnagravas lielās zāles noma mākslinieciskiem kolektīviem ar savām ieejas biļetēm </t>
  </si>
  <si>
    <t>Sarkaņu  amatu skolas  ēdnīcas telpu noma</t>
  </si>
  <si>
    <t>Pielikums Nr.14</t>
  </si>
  <si>
    <t>15% no ieņēmumiem, bet ne mazāk kā EUR 35.57 + PVN</t>
  </si>
  <si>
    <t>Basketbola komanda Madona/BJSS</t>
  </si>
  <si>
    <t>Volejbola attīstības biedrība</t>
  </si>
  <si>
    <t>Telpu futbola klubs</t>
  </si>
  <si>
    <t>Florbola klubs</t>
  </si>
  <si>
    <t>Citu telpu noma</t>
  </si>
  <si>
    <t>Telpu noma ēkā Vesetas ielā 4 nomniekam, kurš maksā par elektroenerģiju pēc skaitītāja un veic telpu uzkopšanu par saviem līdzekļiem</t>
  </si>
  <si>
    <t>Pielikums Nr.1</t>
  </si>
  <si>
    <t>Madonas novada pašvaldības domes</t>
  </si>
  <si>
    <t>Pielikums Nr.7</t>
  </si>
  <si>
    <r>
      <t>klases telpa 20 m</t>
    </r>
    <r>
      <rPr>
        <vertAlign val="superscript"/>
        <sz val="10"/>
        <color theme="1"/>
        <rFont val="Times New Roman"/>
        <family val="1"/>
        <charset val="186"/>
      </rPr>
      <t>2</t>
    </r>
  </si>
  <si>
    <r>
      <t>klases telpa 40 m</t>
    </r>
    <r>
      <rPr>
        <vertAlign val="superscript"/>
        <sz val="10"/>
        <color theme="1"/>
        <rFont val="Times New Roman"/>
        <family val="1"/>
        <charset val="186"/>
      </rPr>
      <t>2</t>
    </r>
  </si>
  <si>
    <t>Cena bez PVN (EUR)</t>
  </si>
  <si>
    <t>PVN (EUR)</t>
  </si>
  <si>
    <t>Cena kopā  ar PVN (EUR)</t>
  </si>
  <si>
    <t>Sauna</t>
  </si>
  <si>
    <t>Konferenču zāle</t>
  </si>
  <si>
    <t xml:space="preserve">Loģistikas māja (bez saunas) </t>
  </si>
  <si>
    <t>12 stundas</t>
  </si>
  <si>
    <t>Maksa par ēdināšanu:</t>
  </si>
  <si>
    <t>1 reize</t>
  </si>
  <si>
    <t>0,00*</t>
  </si>
  <si>
    <t>*PVN nepiemēro pamatojoties uz  Pievienotās vērtības nodokļa likuma 52. panta, 1. daļas, 3. punktu.</t>
  </si>
  <si>
    <t>**</t>
  </si>
  <si>
    <t>Telpu noma:</t>
  </si>
  <si>
    <t>Pagasta zāles noma</t>
  </si>
  <si>
    <t xml:space="preserve">   katra nākošā</t>
  </si>
  <si>
    <t>papildus transporta pakalpojumi, ja attālums mazāks par 2 km</t>
  </si>
  <si>
    <t>papildus transporta pakalpojumi, ja attālums lielāks par 2km</t>
  </si>
  <si>
    <t>Medicīniskie pakalpojumi</t>
  </si>
  <si>
    <t>9.</t>
  </si>
  <si>
    <t>0,00**</t>
  </si>
  <si>
    <t>0,00***</t>
  </si>
  <si>
    <t>Maksa par grāmatu "Mētrienas vietvārdu saglabāšana nākamajai simtgadei"</t>
  </si>
  <si>
    <t>1 eksemplārs</t>
  </si>
  <si>
    <t>Grāmata "Liezere. Daba. Valoda. Folklora. Vēsture."</t>
  </si>
  <si>
    <t>Feldšerpunkts</t>
  </si>
  <si>
    <t>Injekcijas un pārsiešana mājās ārpus FP darba laika, brīvdienās un svētku dienās</t>
  </si>
  <si>
    <t>Izraktu un izziņu rakstīšana</t>
  </si>
  <si>
    <t>Izrakstu kopijas</t>
  </si>
  <si>
    <t>Oktobris, novembris, decembris, janvāris, februāris, marts, aprīlī sporta spēļu komandām mēnesī katram sportistam par treniņiem Madonas pilsētas sporta centrā pēc izstrādāta grafika- basketbola klubam Madona, volejbola klubam Madona, florbola klubam Madona, biedrībai "Madonas futbola attīstība"</t>
  </si>
  <si>
    <t>Sporta spēļu laukums (lielais) treniņiem:</t>
  </si>
  <si>
    <t>Inventāra noma</t>
  </si>
  <si>
    <t>Maksa par slēpošanas inventāra nomu, komplekts (slēpes, zābaki, nūjas) pieaugušajiem</t>
  </si>
  <si>
    <t>2 stundas</t>
  </si>
  <si>
    <t xml:space="preserve">Maksa par slēpošanas inventāra nomu, komplekts (slēpes, zābaki, nūjas) bērniem līdz 18 gadiem </t>
  </si>
  <si>
    <t xml:space="preserve">Maksa par treniņu dienu mototrasē Madonas novada bērniem līdz 7 g. vecumam  </t>
  </si>
  <si>
    <t>pēc līgumā noteiktajiem izdevumiem</t>
  </si>
  <si>
    <t>maksu par apmācību audzēkņiem no maznodrošinātajām un trūcīgajām ģimenēm sedz pašvaldības Sociālā dienesta  noteiktajā kārtībā</t>
  </si>
  <si>
    <t>Sauna (1 stunda 7 cilvēkiem)</t>
  </si>
  <si>
    <t xml:space="preserve">Kultūras pasākumi līdz 1000 vietām ar papildus sēdvietu uzstādīšanu un grīdas seguma maiņu par 1 dienu </t>
  </si>
  <si>
    <t>vasarā</t>
  </si>
  <si>
    <t>Sporta spēļu laukums (mazais) treniņiem</t>
  </si>
  <si>
    <t xml:space="preserve">Individuālās nodarbības Madonas pilsētas sporta centrā (skrejceļā, zālē, alpīnistu sienā viena nodarbība līdz 2 stundām) </t>
  </si>
  <si>
    <t>FK Madona jauniešu komandai</t>
  </si>
  <si>
    <t xml:space="preserve">Bērni, jaunieši līdz 18 gadu vecumam, pensionāri (uzrādot apliecību) </t>
  </si>
  <si>
    <t>Biļetes cena  sporta pasākumiem Madonas pilsētas sporta centrā, ja paredzēta biļešu tirgošana.</t>
  </si>
  <si>
    <t>Maksa par Madonas pilsētas sporta centra melnā grīdas seguma īre diennaktī  par vienu rulli (1.5x30metri)</t>
  </si>
  <si>
    <t>Maksa par Madonas pilsētas sporta centra tirdzniecības vietu tribīnēs</t>
  </si>
  <si>
    <t>Fitnesa (trenažieru) zāles apmeklējums</t>
  </si>
  <si>
    <t>Individuālā apmeklējuma maksa</t>
  </si>
  <si>
    <t>Mēneša abonoments apmeklējumam</t>
  </si>
  <si>
    <t>porcija</t>
  </si>
  <si>
    <t>maksa par Madonas pilsētas pirmsskolas izglītības iestādes “Saulīte” zāles izmantošanu par vienu stundu</t>
  </si>
  <si>
    <t>no maksas par pirmsskolas izglītības iestāžu telpu izmantošanu atbrīvotas Madonas novada izglītības iestādes</t>
  </si>
  <si>
    <t>Telts vieta skolas teritorijā (ieskaitot skolas sanitāro mezglu) vienam cilvēkam</t>
  </si>
  <si>
    <t>Kultūras nama filiāles „Vidzeme” telpu noma</t>
  </si>
  <si>
    <t>Ieejas biļešu cenas uz kino izrādēm:</t>
  </si>
  <si>
    <t>Maksa par citiem pakalpojumiem:</t>
  </si>
  <si>
    <t>Sporta zāles izmantošana treniņiem biedrībai "Madonas futbola attīstībai" (pēc izstrādāta treniņu grafika) mēnesī vienam sportistam</t>
  </si>
  <si>
    <t>Mazās zāle</t>
  </si>
  <si>
    <t>50-100 cilvēkiem</t>
  </si>
  <si>
    <t>Līdz 50 cilvēkiem</t>
  </si>
  <si>
    <t>4.1.1.</t>
  </si>
  <si>
    <t>4.1.3.</t>
  </si>
  <si>
    <t>4.1.2.</t>
  </si>
  <si>
    <t>a)</t>
  </si>
  <si>
    <t>b)</t>
  </si>
  <si>
    <t>c)</t>
  </si>
  <si>
    <t>d)</t>
  </si>
  <si>
    <t>6.</t>
  </si>
  <si>
    <t>Ēdnīcas zāles noma</t>
  </si>
  <si>
    <t>6.1.1.</t>
  </si>
  <si>
    <t>6.1.2.</t>
  </si>
  <si>
    <t>6.2.1.</t>
  </si>
  <si>
    <t>7.</t>
  </si>
  <si>
    <t>Gida pakalpojumi:</t>
  </si>
  <si>
    <t>katra nākošā i/m injekcija</t>
  </si>
  <si>
    <t>katra nākošā i/v injekcija</t>
  </si>
  <si>
    <t>Kultūras nama lielās zāles īre</t>
  </si>
  <si>
    <t>kilometra tarifa, ja nobrauc vairāk par 200 km vienā dienā</t>
  </si>
  <si>
    <t>2.3.1.</t>
  </si>
  <si>
    <t>2.4.1.</t>
  </si>
  <si>
    <t>3.1.1.</t>
  </si>
  <si>
    <t>1 m2/ stundā</t>
  </si>
  <si>
    <t>1 m2/dienā</t>
  </si>
  <si>
    <t>1 kg</t>
  </si>
  <si>
    <t>1 m2/stundā</t>
  </si>
  <si>
    <t>1 m2 /mēnesī</t>
  </si>
  <si>
    <t>1 m2/menēsī</t>
  </si>
  <si>
    <t>1.6.</t>
  </si>
  <si>
    <t>1.7.</t>
  </si>
  <si>
    <t>1.8.</t>
  </si>
  <si>
    <t>1.9.</t>
  </si>
  <si>
    <t>1.10.</t>
  </si>
  <si>
    <t>1.11.</t>
  </si>
  <si>
    <t>1.12.</t>
  </si>
  <si>
    <t>3.3.1.</t>
  </si>
  <si>
    <t>3.3.2.</t>
  </si>
  <si>
    <t>Vidusskolas sporta zāles noma:</t>
  </si>
  <si>
    <t>Telpu apkure</t>
  </si>
  <si>
    <t>2.1.1.</t>
  </si>
  <si>
    <t>2.1.2.</t>
  </si>
  <si>
    <t>2.1.3.</t>
  </si>
  <si>
    <t>Degumnieku tautas nama iznomāšana</t>
  </si>
  <si>
    <t>3.2.1.</t>
  </si>
  <si>
    <t>3.2.2.</t>
  </si>
  <si>
    <t>1.2.1.</t>
  </si>
  <si>
    <t>1.2.2.</t>
  </si>
  <si>
    <t xml:space="preserve">Feldšerpunkta pakalpojumi </t>
  </si>
  <si>
    <t>Dušu izmantošana (sporta zālē, internātā ) (viena mazgāšanās reize vienam cilvēkam)</t>
  </si>
  <si>
    <t>Skolas ēdnīcas noma nometņu dalībnieku un citu pasākumu dalībnieku ēdināšanai (diennaktī) līdz 50 dalībniekiem</t>
  </si>
  <si>
    <t>Telpu nomas pakalpojumi</t>
  </si>
  <si>
    <t>Naktsmītnes skolas sporta zālē par vienu  diennakti  uz grīdas (pakalpojumā ietilpst dušas)</t>
  </si>
  <si>
    <t>Naktsmītnes skolas sporta zālē par vienu  diennakti  uz saliekamās gultas ar skolas gultas veļu</t>
  </si>
  <si>
    <t>Nekustamo īpašumu noma (centrālā administrācija)</t>
  </si>
  <si>
    <t xml:space="preserve">Madonas novada pašvaldības administratīvās ēkas Saieta laukumā 1 trešā stāva zāles nomas maksa </t>
  </si>
  <si>
    <t>Maksa par sniegtajiem pakalpojumiem centrālajā administrācijā</t>
  </si>
  <si>
    <t>2.4.2.</t>
  </si>
  <si>
    <t>2.4.3.</t>
  </si>
  <si>
    <t>2.5.1.</t>
  </si>
  <si>
    <t>2.5.2.</t>
  </si>
  <si>
    <t>2.5.3.</t>
  </si>
  <si>
    <t>Tūtisma informācijas centra pakalpojumi</t>
  </si>
  <si>
    <t>2.6.1.</t>
  </si>
  <si>
    <t>2.6.2.</t>
  </si>
  <si>
    <t>2.6.3.</t>
  </si>
  <si>
    <t>3.2.3.</t>
  </si>
  <si>
    <t>3.4.1.</t>
  </si>
  <si>
    <t>3.4.2.</t>
  </si>
  <si>
    <t>4.2.1.</t>
  </si>
  <si>
    <t>4.2.2.</t>
  </si>
  <si>
    <t>maksu par mācībām audzēkņiem no maznodrošinātajām un trūcīgajām ģimenēm sedz pašvaldības Sociālā dienesta  noteiktajā kārtībā</t>
  </si>
  <si>
    <t>5.5.2.</t>
  </si>
  <si>
    <t>5.5.3.</t>
  </si>
  <si>
    <t>5.5.4.</t>
  </si>
  <si>
    <t>5.5.5.</t>
  </si>
  <si>
    <t>5.5.6.</t>
  </si>
  <si>
    <t>Zvaigžņu zāle par stundu</t>
  </si>
  <si>
    <t>Saules zāle par stundu</t>
  </si>
  <si>
    <t>Laimas zāle par stundu</t>
  </si>
  <si>
    <t>klašu telpas vecajā skolas ēkā par stundu</t>
  </si>
  <si>
    <t>lasītava par stundu</t>
  </si>
  <si>
    <t>čella, vijoles, klavieru klases (jaunā skolas ēka) par stundu</t>
  </si>
  <si>
    <t>maksa par mūzikas skolas telpu nomu pasākumiem, kurus organizē politisko partiju pārstāvji (pārstāvis), vai tiek izmantota politiskā  reklāma vai tiek izplatīta visāda veida īslaicīgā vizuālā politiskā informācija (afišas, paziņojumi, aicinājumi, uzsaukumi,  plakāti u.tml):</t>
  </si>
  <si>
    <t>6.3.1.</t>
  </si>
  <si>
    <t>6.4.1.</t>
  </si>
  <si>
    <t>6.4.2.</t>
  </si>
  <si>
    <t>6.4.3.</t>
  </si>
  <si>
    <t>6.4.4.</t>
  </si>
  <si>
    <t>Ekskursija+”Jūgenstila suvenīru izgatavošanas darbnīca”</t>
  </si>
  <si>
    <t>Ekskursija pa Madonas Mākslas skolu</t>
  </si>
  <si>
    <t>Ekskursija pa Madonas Mākslas skolu ar praktisku darbošanos:</t>
  </si>
  <si>
    <t>maksa par telpu nomu Skolas ielā 8a,Saules ielā 18 par vienu stundu</t>
  </si>
  <si>
    <t>No maksas par telpu nomu atbrīvotas Madonas izglītības iestādes un fiziskas vai juridiskas personas, kuras organizē bezmaksas pasākumus un nodarbības Madonas novada bērniem un jauniešiem</t>
  </si>
  <si>
    <t xml:space="preserve">maksa par skaņu aparatūras nomu </t>
  </si>
  <si>
    <t>7.2.1.</t>
  </si>
  <si>
    <t>7.2.2.</t>
  </si>
  <si>
    <t>7.2.3.</t>
  </si>
  <si>
    <t>kultūras nama lielās zāles noma atpūtas sarīkojumiem stundā</t>
  </si>
  <si>
    <t>kultūras nama mazās zāles (mēģinājumu telpa) noma stundā</t>
  </si>
  <si>
    <t>viesu telpas (4.stāvs) noma stundā</t>
  </si>
  <si>
    <t xml:space="preserve">kultūras nama telpu noma vieskoncertiem, viesizrādēm un citiem pasākumiem  </t>
  </si>
  <si>
    <t>8.1.1.</t>
  </si>
  <si>
    <t>8.1.2.</t>
  </si>
  <si>
    <t>no telpu nomas kultūras namā pasākumiem atbrīvota novada pašvaldība, pašvaldības iestādes pilsētā, nevalstiskās organizācijas, ar kurām pašvaldībai ir sadarbības līgums</t>
  </si>
  <si>
    <t>8.1.3.</t>
  </si>
  <si>
    <t>8.1.4.</t>
  </si>
  <si>
    <t>8.1.5.</t>
  </si>
  <si>
    <t>8.1.6.</t>
  </si>
  <si>
    <t>8.1.7.</t>
  </si>
  <si>
    <t>8.1.8.</t>
  </si>
  <si>
    <t>no telpu nomas pasākumiem filiālē atbrīvota novada pašvaldība, pašvaldības iestādes pilsētā, pensionāru padome, represēto biedrība un invalīdu biedrība</t>
  </si>
  <si>
    <t>8.2.1.</t>
  </si>
  <si>
    <t>8.2.2.</t>
  </si>
  <si>
    <t>8.2.3.</t>
  </si>
  <si>
    <t>8.2.4.</t>
  </si>
  <si>
    <t>8.2.5.</t>
  </si>
  <si>
    <t>8.2.6.</t>
  </si>
  <si>
    <r>
      <t>telpas 10,2 m</t>
    </r>
    <r>
      <rPr>
        <vertAlign val="superscript"/>
        <sz val="10"/>
        <color theme="1"/>
        <rFont val="Times New Roman"/>
        <family val="1"/>
        <charset val="186"/>
      </rPr>
      <t>2</t>
    </r>
    <r>
      <rPr>
        <sz val="10"/>
        <color theme="1"/>
        <rFont val="Times New Roman"/>
        <family val="1"/>
        <charset val="186"/>
      </rPr>
      <t xml:space="preserve"> platībā noma individuālā darba veikšanai par m</t>
    </r>
    <r>
      <rPr>
        <vertAlign val="superscript"/>
        <sz val="10"/>
        <color theme="1"/>
        <rFont val="Times New Roman"/>
        <family val="1"/>
        <charset val="186"/>
      </rPr>
      <t>2</t>
    </r>
    <r>
      <rPr>
        <sz val="10"/>
        <color theme="1"/>
        <rFont val="Times New Roman"/>
        <family val="1"/>
        <charset val="186"/>
      </rPr>
      <t xml:space="preserve"> mēnesī</t>
    </r>
  </si>
  <si>
    <t>kabineta noma stundā</t>
  </si>
  <si>
    <t>no estrādes nomas maksas atbrīvota novada pašvaldība, pašvaldības iestādes pilsētā, pensionāru padome, represēto biedrība un invalīdu biedrība</t>
  </si>
  <si>
    <t>8.3.1.</t>
  </si>
  <si>
    <t>8.3.2.</t>
  </si>
  <si>
    <t>8.3.3.</t>
  </si>
  <si>
    <t>8.4.1.</t>
  </si>
  <si>
    <t xml:space="preserve">ieejas biļešu cenas kultūras nama sniegtajos koncertos, izrādēs, kultūras nama rīkotajos sarīkojumos </t>
  </si>
  <si>
    <t>8.5.1.</t>
  </si>
  <si>
    <t>8.5.2.</t>
  </si>
  <si>
    <t>maksa par nozaudēto garderobes žetonu</t>
  </si>
  <si>
    <t>par skaņu aparatūras nomu stundā</t>
  </si>
  <si>
    <t>8.6.1.</t>
  </si>
  <si>
    <t>8.6.2.</t>
  </si>
  <si>
    <t>8.6.3.</t>
  </si>
  <si>
    <t>8.6.4.</t>
  </si>
  <si>
    <t>par skaņu aparatūras uzlikšana un noņemšana ārpus kultūras nama telpām</t>
  </si>
  <si>
    <t>10.1.1.</t>
  </si>
  <si>
    <t>10.1.2.</t>
  </si>
  <si>
    <t>10.1.3.</t>
  </si>
  <si>
    <t>10.2.1.</t>
  </si>
  <si>
    <t>10.2.1.1.</t>
  </si>
  <si>
    <t>10.2.1.2.</t>
  </si>
  <si>
    <t>10.2.1.3.</t>
  </si>
  <si>
    <t>pieaugušajiem</t>
  </si>
  <si>
    <t>ieejas biļete ģimenei(4 – 6 cilvēki)</t>
  </si>
  <si>
    <t>10.3.1.</t>
  </si>
  <si>
    <t>10.3.2.</t>
  </si>
  <si>
    <t>10.3.3.</t>
  </si>
  <si>
    <t>grupām pa novadu (pieaugušo grupas, skolēnu grupas) svešvalodā</t>
  </si>
  <si>
    <t>grupām pa novadu (pieaugušo grupas, skolēnu grupas)</t>
  </si>
  <si>
    <t>skolēnu, senioru grupām pa pilsētu svešvalodā</t>
  </si>
  <si>
    <t>pieaugušo grupām pa pilsētu</t>
  </si>
  <si>
    <t>virs 10 priekšmetiem</t>
  </si>
  <si>
    <t>Priekšmeta tematiska izvēle un atlase pēc iepriekšēja pasūtījuma:</t>
  </si>
  <si>
    <t>1 vienība</t>
  </si>
  <si>
    <t>Zinātniskā arhīva izmantošana</t>
  </si>
  <si>
    <t>Fotografēšana, filmēšana muzeja darba popularizēšanai</t>
  </si>
  <si>
    <t>Krājuma materiālu deponēšana Madonas novada pašvaldības izglītības un kultūras iestādēm, krājuma priekšmetu dāvinātājiem un citiem republikas muzejiem</t>
  </si>
  <si>
    <t>Krājuma materiālu deponēšana juridiskām un privātpersonām:</t>
  </si>
  <si>
    <t>Tiesības kopēt vienu krājuma vienību</t>
  </si>
  <si>
    <r>
      <t xml:space="preserve"> Lai izmantotu muzeja telpas filmēšanai, pakalpojuma saņēmējs slēdz līgumu ar muzeja</t>
    </r>
    <r>
      <rPr>
        <b/>
        <i/>
        <sz val="11"/>
        <color theme="1"/>
        <rFont val="Times New Roman"/>
        <family val="1"/>
        <charset val="186"/>
      </rPr>
      <t xml:space="preserve"> </t>
    </r>
    <r>
      <rPr>
        <i/>
        <sz val="11"/>
        <color theme="1"/>
        <rFont val="Times New Roman"/>
        <family val="1"/>
        <charset val="186"/>
      </rPr>
      <t>direktoru.</t>
    </r>
  </si>
  <si>
    <t>Ja materiāla sagatavošanai nepieciešams braukt uz arhīviem, bibliotēkām, transporta, komandējuma un kopēšanas izdevumus sedz pasūtītājs</t>
  </si>
  <si>
    <t>Preces cena + 20%</t>
  </si>
  <si>
    <t>11.</t>
  </si>
  <si>
    <t>Latvijas muzeju darbiniekiem</t>
  </si>
  <si>
    <t>Novada pašvaldības sadarbības partneriem</t>
  </si>
  <si>
    <t>Starptautiskās muzeju padomes (ICOM) biedriem</t>
  </si>
  <si>
    <r>
      <t>Telpu noma ēdināšanas pakalpojumu sniegšanai par 1 m</t>
    </r>
    <r>
      <rPr>
        <vertAlign val="superscript"/>
        <sz val="11"/>
        <color theme="1"/>
        <rFont val="Times New Roman"/>
        <family val="1"/>
        <charset val="186"/>
      </rPr>
      <t xml:space="preserve">2 </t>
    </r>
    <r>
      <rPr>
        <sz val="11"/>
        <color theme="1"/>
        <rFont val="Times New Roman"/>
        <family val="1"/>
        <charset val="186"/>
      </rPr>
      <t>mēnesī</t>
    </r>
  </si>
  <si>
    <r>
      <t>pilna laika</t>
    </r>
    <r>
      <rPr>
        <sz val="11"/>
        <color rgb="FFFF0000"/>
        <rFont val="Times New Roman"/>
        <family val="1"/>
        <charset val="186"/>
      </rPr>
      <t xml:space="preserve"> </t>
    </r>
    <r>
      <rPr>
        <sz val="11"/>
        <rFont val="Times New Roman"/>
        <family val="1"/>
        <charset val="186"/>
      </rPr>
      <t>studenti (uzrādot apliecību)</t>
    </r>
  </si>
  <si>
    <t>12.</t>
  </si>
  <si>
    <t>Visas trases īre (neatkarīgi no sporta veida)</t>
  </si>
  <si>
    <t>Kartingu/Supermoto/Moto šosejas sacensības</t>
  </si>
  <si>
    <t>13.</t>
  </si>
  <si>
    <t>14.</t>
  </si>
  <si>
    <t>15.</t>
  </si>
  <si>
    <r>
      <t xml:space="preserve">0,00 </t>
    </r>
    <r>
      <rPr>
        <vertAlign val="superscript"/>
        <sz val="11"/>
        <color theme="1"/>
        <rFont val="Times New Roman"/>
        <family val="1"/>
        <charset val="186"/>
      </rPr>
      <t>2</t>
    </r>
  </si>
  <si>
    <r>
      <t>Citu telpu noma</t>
    </r>
    <r>
      <rPr>
        <vertAlign val="superscript"/>
        <sz val="11"/>
        <color theme="1"/>
        <rFont val="Times New Roman"/>
        <family val="1"/>
        <charset val="186"/>
      </rPr>
      <t>1</t>
    </r>
  </si>
  <si>
    <t>Dalības maksa Madonas novada pašvaldības rīkotajos pasākumos un nometnēs bērniem un jauniešiem Madonas pilsētā tiek iekasēta atbilstoši pasākumu un nometņu nolikumiem. Nolikumus saskaņo, vai tos apstiprina Madonas novada pašvaldības izpilddirektors.</t>
  </si>
  <si>
    <t>Tūrisma suvenīru tirdzniecība Madonas novada pašvaldības Tūrisma un informācijas centrā</t>
  </si>
  <si>
    <t>Maksa par Madonas novadpētniecības un mākslas muzeja pakalpojumiem:</t>
  </si>
  <si>
    <r>
      <t xml:space="preserve">0,00 </t>
    </r>
    <r>
      <rPr>
        <vertAlign val="superscript"/>
        <sz val="11"/>
        <color theme="1"/>
        <rFont val="Times New Roman"/>
        <family val="1"/>
        <charset val="186"/>
      </rPr>
      <t>4</t>
    </r>
  </si>
  <si>
    <t>Tautas nama Kalnagravas lielās zāles noma līdz 50 personām (virs 3 stundām 50% atlaide no stundas likmes)</t>
  </si>
  <si>
    <t>Tautas nama Kalnagravas lielās zāles noma virs 50 personām (virs 3 stundām 50% atlaide no stundas likmes)</t>
  </si>
  <si>
    <t>Tautas nama Kalnagravas kamīnzāles noma līdz 20 personām (virs 3 stundām 50% atlaide no stundas likmes)</t>
  </si>
  <si>
    <t>Tautas nama Kalnagravas kamīnzāles noma virs 20 personām (virs 3 stundām 50% atlaide no stundas likmes)</t>
  </si>
  <si>
    <t>Virtuves teplu izmantošana tautas namā Kalnagravas (ne mazāk kā 3 stundas)</t>
  </si>
  <si>
    <t>Bērzaunes pagasta pārvaldē sniegtie maksas pakalpojumi un to cenrādis</t>
  </si>
  <si>
    <t>Par sarīkojumu (bet ne mazāk kā EUR 21,50 bez PVN par pasākumu)</t>
  </si>
  <si>
    <t>PIEZĪMES</t>
  </si>
  <si>
    <t>10.2.2.</t>
  </si>
  <si>
    <t>Madonas novada vispārizglītojošo skolu un pirmsskolas izglītības iestāžu audzēkņiem</t>
  </si>
  <si>
    <t>Maksa par Haralda Medņa kultūrizglītības centra Dziesmusvētku skola sniegtajiem pakalpojumiem:</t>
  </si>
  <si>
    <t>Ieejas biļešu cenas Haralda Medņa kultūrizglītības centrā Dziesmusvētku skola:</t>
  </si>
  <si>
    <t>Pieaugušajiem</t>
  </si>
  <si>
    <t>Skolēniem, studentiem, pensionāriem</t>
  </si>
  <si>
    <t>Ģimenes biļete (1 vai 2 pieaugušie ar 1–4 bērniem līdz 18 gadu vecumam)</t>
  </si>
  <si>
    <t>Tematiskā pasākuma apmeklējums</t>
  </si>
  <si>
    <t xml:space="preserve">Ekskursiju vadīšana Haralda Medņa kultūrizglītības centrā Dziesmusvētku skola: </t>
  </si>
  <si>
    <t>Ekskursija latviešu valodā</t>
  </si>
  <si>
    <t>Ekskursija krievu, angļu valodā</t>
  </si>
  <si>
    <t xml:space="preserve">Bezmaksas apmeklējums Haralda Medņa kultūrizglītības centrā Dziesmusvētku skola: </t>
  </si>
  <si>
    <t>pirmsskolas vecuma bērniem;</t>
  </si>
  <si>
    <t xml:space="preserve"> pedagogiem, kas pavada pirmsskolas vecuma bērnu grupu vai izglītojamo grupu (grupā vismaz 10 bērni vai izglītojamie);</t>
  </si>
  <si>
    <t>bāreņiem un bez vecāku gādības palikušiem bērniem, dienas aprūpes centra, krīzes centra un tādas speciālās izglītības iestādes audzēkņiem, kura nodrošina internāta pakalpojumus, kā arī bērniem, kas ievietoti sociālās rehabilitācijas centrā (uzrādot statusu apliecinošu dokumentu) un tos pavadošajām personām (viens pedagogs vai viena persona uz 10 bērniem vai audzēkņiem);</t>
  </si>
  <si>
    <t>bērniem līdz 18 gadu vecumam ar invaliditāti, personām ar I un II grupas invaliditāti (uzrādot invaliditātes apliecību) un vienas personas, kas pavada bērnu līdz 18 gadu vecumam ar invaliditāti vai personu ar I grupas invaliditāti;</t>
  </si>
  <si>
    <t xml:space="preserve">Latvijas mūzikas profesionālās vidējās izglītības iestāžu izglītojamiem (uzrādot apliecību); </t>
  </si>
  <si>
    <t>Latvijas Kultūras akadēmijas Muzeju un kultūras mantojuma studiju programmas un Latvijas Universitātes Humanitāro zinātņu fakultātes Baltu filoloģijas studiju programmas studentiem (uzrādot studenta apliecību);</t>
  </si>
  <si>
    <t xml:space="preserve">Latvijas Mūzikas akadēmijas studentiem (uzrādot apliecību); </t>
  </si>
  <si>
    <t>Latvijas muzeju darbiniekiem (uzrādot apliecību);</t>
  </si>
  <si>
    <t>Starptautiskās muzeju padomes (ICOM) biedriem (uzrādot biedra karti);</t>
  </si>
  <si>
    <t>Starptautiskās pieminekļu un ievērojamu vietu padomes (ICOMOS) biedriem (uzrādot biedra karti);</t>
  </si>
  <si>
    <t>plašsaziņas līdzekļu pārstāvjiem, kas atspoguļo norises muzeju apvienībā (uzrādot preses karti);</t>
  </si>
  <si>
    <t>grupas (ne mazāk par 20 apmeklētājiem) vadītāja (gida);</t>
  </si>
  <si>
    <t>Starptautiskajā muzeju dienā – 18. maijā;</t>
  </si>
  <si>
    <t>akcijas “Eiropas Muzeju nakts”, – no plkst. 19.00. apmeklētājiem;</t>
  </si>
  <si>
    <t>trešdienās – pensionāriem, invalīdiem, daudzbērnu ģimenēm.</t>
  </si>
  <si>
    <t xml:space="preserve">Ieejas biļete grupai uz muzejpedagoģisko programmu līdz 20 dalībniekiem: </t>
  </si>
  <si>
    <t>ārpus novada vispārizglītojošo skolu un pirmsskolas izglītības iestāžu audzēkņiem</t>
  </si>
  <si>
    <t>par mācībām pamata klasē</t>
  </si>
  <si>
    <t>14.4.</t>
  </si>
  <si>
    <t>1 reize personai</t>
  </si>
  <si>
    <t xml:space="preserve">Pirts un duša </t>
  </si>
  <si>
    <t>Preces cena+20%+PVN</t>
  </si>
  <si>
    <t>telpu noma (foajē-atpūtas telpa)</t>
  </si>
  <si>
    <t>Cesvaines novada  domes lēmums</t>
  </si>
  <si>
    <t>29.10.2020.</t>
  </si>
  <si>
    <t>(protokols Nr.16 #8)</t>
  </si>
  <si>
    <t>Cesvaines apvienības  pārvaldes sniegtie maksas paklapojumi un to cenrādis</t>
  </si>
  <si>
    <t>Cesvaines vidusskolas Aula, 1.stāva foajē</t>
  </si>
  <si>
    <t>Cesvaines vidusskolas Aula, 1.,2 stāva foajē</t>
  </si>
  <si>
    <t>Cesvaines vidusskolas ēdamzāle, 1.stāva foajē</t>
  </si>
  <si>
    <t>Cesvaines vidusskolas hoerogrāfijas zāle (zāle, garderobe)</t>
  </si>
  <si>
    <t>Cesvaines vidusskolas telpu noma uz mācību stundu bezdarbnieku apmācībām uz 120 stundām(40 minūtes)</t>
  </si>
  <si>
    <t>Pirmsskolas izglītības iestādes līelās zāles izmantošana</t>
  </si>
  <si>
    <t>Domes zāles izmantošana</t>
  </si>
  <si>
    <t>Kraukļu skolas zāles izmantošana</t>
  </si>
  <si>
    <t>Pagraba telpu lietojums Kraukļu skolā un Kraukļu pagasta namā</t>
  </si>
  <si>
    <t>Cesvaines kultūras nama zāles noma (foajē, garderobe, WC)</t>
  </si>
  <si>
    <t>Cesvaines kultūras nama bāra noma (foajē, garderobe, WC)</t>
  </si>
  <si>
    <t>Cesvaines kultūras nama zāles un bāra noma (foajē, garderobe, WC)</t>
  </si>
  <si>
    <t xml:space="preserve">Tējas namiņa noma </t>
  </si>
  <si>
    <t>Nomas maksa par naktsmītni vidusskolas internātā skolēnam</t>
  </si>
  <si>
    <t>Nomas maksa internāta telpām Augusta saulieša ielā 1</t>
  </si>
  <si>
    <t xml:space="preserve">Īres maksa dienesta dzīvojamā telpām </t>
  </si>
  <si>
    <t>Cesvaines vidusskolas sporta zāles apmeklējums</t>
  </si>
  <si>
    <t>2020.gada 17.septembra domes sēdes lēmums nr.14#10</t>
  </si>
  <si>
    <t>Cesvaines kapličas izmantošana bēru dienā (ar zvanīšanu)</t>
  </si>
  <si>
    <t>Cesvaines kapličas izmantošana</t>
  </si>
  <si>
    <t xml:space="preserve">Ķinderu kapličas izmantošana bēru dienā </t>
  </si>
  <si>
    <t>Ķinderu kapu inventāra izmantošana apbedīšanai</t>
  </si>
  <si>
    <t xml:space="preserve">Kapličas izmantošana </t>
  </si>
  <si>
    <t>Autoapmācība Cesvaines vidusskolā</t>
  </si>
  <si>
    <t>B kategorijas automašīnas vadīšanas teorētisko kursu apmācība pieaugušajiem</t>
  </si>
  <si>
    <t xml:space="preserve">B kategorijas automašīnas vadīšanas teorētisko kursu apmācība  skolēniem un studentiem </t>
  </si>
  <si>
    <t>BE kategorijas automašīnas vadīšanas teorētisko kursu apmācība pieaugušajiem</t>
  </si>
  <si>
    <t>BE kategorijas automašīnas vadīšanas teorētisko kursu apmācība  skolēniem un studentiem</t>
  </si>
  <si>
    <t>B un C1 kategorijas automašīnas vadīšanas teorētisko kursu apmācība pieaugušajiem</t>
  </si>
  <si>
    <t>C  kategorijas automašīnas vadīšanas teorētisko kursu apmācība pieaugušajiem</t>
  </si>
  <si>
    <t>Apmācības profesionālā vadītāja  sertifikāta iegūšana (95.kods)</t>
  </si>
  <si>
    <t>Cesvaines apvienības pārvaldes Īpašuma uzturēšanas nodaļas pakalpojumi</t>
  </si>
  <si>
    <t>Zobārstniecības pakalpojumi Madonas novada pašvaldībā dzīvojošajiem bērniem:</t>
  </si>
  <si>
    <t>Maksa par Madonas novada pašvaldības Īpašuma uzturēšanas dienesta tehnikas izmantošanu un pakalpojumiem (papildus aprēķinot PVN) :</t>
  </si>
  <si>
    <t xml:space="preserve">B kategorijas automašīnas vadīšanas teorētisko kursu apmācība Cesvaines vidusskolas skolēniem </t>
  </si>
  <si>
    <t>2.14.</t>
  </si>
  <si>
    <t>2.15.</t>
  </si>
  <si>
    <t>2.16.</t>
  </si>
  <si>
    <t>2.17.</t>
  </si>
  <si>
    <t>2.18.</t>
  </si>
  <si>
    <t>2.19.</t>
  </si>
  <si>
    <t>2.20.</t>
  </si>
  <si>
    <t>svītrojams</t>
  </si>
  <si>
    <t>kultūras nama virtuve</t>
  </si>
  <si>
    <t xml:space="preserve">par mācībām pamata klasē -  mūzikas apmācības punkts Lubānā </t>
  </si>
  <si>
    <t>Cesvaines pils apskate:</t>
  </si>
  <si>
    <t>skolēniem, studentiem, pensionāriem</t>
  </si>
  <si>
    <r>
      <t xml:space="preserve">ģimenei </t>
    </r>
    <r>
      <rPr>
        <sz val="12"/>
        <color rgb="FF414142"/>
        <rFont val="Times New Roman"/>
        <family val="1"/>
        <charset val="186"/>
      </rPr>
      <t>(1 pieaugušais ar 1 līdz 3 bērniem, 2 pieaugušie ar 1 līdz 2 bērniem)</t>
    </r>
  </si>
  <si>
    <r>
      <t xml:space="preserve">ģimenei </t>
    </r>
    <r>
      <rPr>
        <sz val="12"/>
        <color rgb="FF414142"/>
        <rFont val="Times New Roman"/>
        <family val="1"/>
        <charset val="186"/>
      </rPr>
      <t>(1 pieaugušais ar 1 līdz 4 bērniem, 2 pieaugušie ar 1 līdz 3 bērniem, viena daudzbērnu ģimene (uzrādot Latvijas Goda ģimenes</t>
    </r>
    <r>
      <rPr>
        <sz val="10"/>
        <color rgb="FF414142"/>
        <rFont val="Arial"/>
        <family val="2"/>
        <charset val="186"/>
      </rPr>
      <t xml:space="preserve"> </t>
    </r>
    <r>
      <rPr>
        <sz val="12"/>
        <color rgb="FF414142"/>
        <rFont val="Times New Roman"/>
        <family val="1"/>
        <charset val="186"/>
      </rPr>
      <t>apliecību "3+ Ģimenes karte" vai citu daudzbērnu ģimenes statusu apliecinošu dokumentu)</t>
    </r>
  </si>
  <si>
    <t>grupai (10 personas un vairāk) (skolēniem, studentiem, pensionāriem)</t>
  </si>
  <si>
    <t>pieaugušo grupai (10 personas un vairāk)</t>
  </si>
  <si>
    <t>Gida pakalpojumi (papildus ieejas maksai pilī)</t>
  </si>
  <si>
    <t>Ekskursijas vadīšana grupām līdz 10 personām valsts valodā</t>
  </si>
  <si>
    <t>Ekskursijas vadīšana grupām līdz 10 personām svešvalodā</t>
  </si>
  <si>
    <r>
      <t xml:space="preserve">Ekskursijas vadīšana grupām </t>
    </r>
    <r>
      <rPr>
        <sz val="12"/>
        <color rgb="FF000000"/>
        <rFont val="Times New Roman"/>
        <family val="1"/>
        <charset val="186"/>
      </rPr>
      <t>līdz 29 personām valsts valodā</t>
    </r>
  </si>
  <si>
    <r>
      <t xml:space="preserve">Ekskursijas vadīšana grupām </t>
    </r>
    <r>
      <rPr>
        <sz val="12"/>
        <color rgb="FF000000"/>
        <rFont val="Times New Roman"/>
        <family val="1"/>
        <charset val="186"/>
      </rPr>
      <t>līdz 29 personām svešvalodā</t>
    </r>
  </si>
  <si>
    <r>
      <t xml:space="preserve">Ekskursijas vadīšana grupām </t>
    </r>
    <r>
      <rPr>
        <sz val="12"/>
        <color rgb="FF000000"/>
        <rFont val="Times New Roman"/>
        <family val="1"/>
        <charset val="186"/>
      </rPr>
      <t>no 30 personām valsts valodā</t>
    </r>
  </si>
  <si>
    <r>
      <t xml:space="preserve">Ekskursijas vadīšana grupām </t>
    </r>
    <r>
      <rPr>
        <sz val="12"/>
        <color rgb="FF000000"/>
        <rFont val="Times New Roman"/>
        <family val="1"/>
        <charset val="186"/>
      </rPr>
      <t>no 30 personām svešvalodā</t>
    </r>
  </si>
  <si>
    <r>
      <t xml:space="preserve">Ekskursijas vadīšana pa Cesvaines pili un pilsmuižas teritoriju (1 ekskursija 1 stunda 30 minūtes)   </t>
    </r>
    <r>
      <rPr>
        <sz val="12"/>
        <color rgb="FF000000"/>
        <rFont val="Times New Roman"/>
        <family val="1"/>
        <charset val="186"/>
      </rPr>
      <t xml:space="preserve">                                                                                               </t>
    </r>
  </si>
  <si>
    <t>Ekskursijas vadīšana grupām līdz 10 personām latviešu valodā</t>
  </si>
  <si>
    <r>
      <t xml:space="preserve">Ekskursijas vadīšana grupām </t>
    </r>
    <r>
      <rPr>
        <sz val="12"/>
        <color rgb="FF000000"/>
        <rFont val="Times New Roman"/>
        <family val="1"/>
        <charset val="186"/>
      </rPr>
      <t>līdz 29 personām latviešu valodā</t>
    </r>
  </si>
  <si>
    <r>
      <t xml:space="preserve">Ekskursijas vadīšana grupām </t>
    </r>
    <r>
      <rPr>
        <sz val="12"/>
        <color rgb="FF000000"/>
        <rFont val="Times New Roman"/>
        <family val="1"/>
        <charset val="186"/>
      </rPr>
      <t>no 30 personām latviešu valodā</t>
    </r>
  </si>
  <si>
    <t>Citi ar pils apmeklējumu saistītie pakalpojumi</t>
  </si>
  <si>
    <t>Muzejizglītojošā programma</t>
  </si>
  <si>
    <t>Muzejizglītojošā programma ģimenēm</t>
  </si>
  <si>
    <t>Muzeja krājuma apmeklējums, vēsturnieka vadībā (līdz 10 personām)</t>
  </si>
  <si>
    <t>Spēļu aktivitātes muzejā (papildus ieejas maksai)</t>
  </si>
  <si>
    <t>Radošās darbnīcas (papildus ieejas maksai)</t>
  </si>
  <si>
    <t>Jaunlaulāto fotografēšanās pilī vai cita profesionāla fotografēšanās pils telpās (pakalpojuma cenā nav iekļauts muzeja apmeklējums)</t>
  </si>
  <si>
    <t>1 fotosesija</t>
  </si>
  <si>
    <t>Cesvaines pils telpu un teritorijas noma</t>
  </si>
  <si>
    <t>Telpu noma līdz divām stundām</t>
  </si>
  <si>
    <t>Mednieku telpa</t>
  </si>
  <si>
    <t xml:space="preserve">Konferenču zāle </t>
  </si>
  <si>
    <t>Konferenču zāle (ar aprīkojumu)</t>
  </si>
  <si>
    <t>Balles zāle un mūzikas salons</t>
  </si>
  <si>
    <t>Ēdamzāle</t>
  </si>
  <si>
    <t>Kundzes istaba</t>
  </si>
  <si>
    <t>Kabinets</t>
  </si>
  <si>
    <t>Bibliotēka</t>
  </si>
  <si>
    <t>Nodarbību telpa</t>
  </si>
  <si>
    <t>Vienas pils terases noma</t>
  </si>
  <si>
    <t>Pilij pieguļošās teritorijas noma</t>
  </si>
  <si>
    <t>Tējas namiņš</t>
  </si>
  <si>
    <t>Telpu noma virs divām stundām</t>
  </si>
  <si>
    <t>Kustamās mantas noma</t>
  </si>
  <si>
    <t>Stāvgalda ar galdautu noma</t>
  </si>
  <si>
    <t>Stāvgalda bez galdauta noma</t>
  </si>
  <si>
    <t>Vīna, šampanieša, sulas glāžu noma</t>
  </si>
  <si>
    <t>Galds (1600x800xH750mm) noma</t>
  </si>
  <si>
    <t>Galds (1600x800xH750mm) ar galdautu un galda svārkiem</t>
  </si>
  <si>
    <t>Kafijas, tējas krūzes</t>
  </si>
  <si>
    <t>Termoss 5 l, kafija</t>
  </si>
  <si>
    <t>Termoss 9,5l, tēja</t>
  </si>
  <si>
    <t>1 apmeklējums/ personai</t>
  </si>
  <si>
    <t>1 apmeklējums/ ģimenei</t>
  </si>
  <si>
    <r>
      <t>Ekskursijas vadīšana pa Cesvaines pili (1 ekskursija 45 minūtes)</t>
    </r>
    <r>
      <rPr>
        <sz val="12"/>
        <color rgb="FF000000"/>
        <rFont val="Times New Roman"/>
        <family val="1"/>
        <charset val="186"/>
      </rPr>
      <t xml:space="preserve">                                                                                                                                  vai pa Cesvaines pilsmuižas kompleksu (1 ekskursija 45 minūtes)                                                                                                                                              </t>
    </r>
  </si>
  <si>
    <t>1 personai/ ekskursija</t>
  </si>
  <si>
    <t>1 grupai/ ekskursija</t>
  </si>
  <si>
    <t>1 nodarbība/ personai</t>
  </si>
  <si>
    <t>1 aktivitāte/ personai</t>
  </si>
  <si>
    <t xml:space="preserve">1 radošā darbnīca/ personai </t>
  </si>
  <si>
    <t>1 galds ar galdautu/ pasākums</t>
  </si>
  <si>
    <t>1 galds/ pasākums</t>
  </si>
  <si>
    <t>1 glāze/ pasākums</t>
  </si>
  <si>
    <t xml:space="preserve">1 galds ar galdautu/ pasākums </t>
  </si>
  <si>
    <t>1 krūze/ pasākums</t>
  </si>
  <si>
    <t>1 termoss/ pasākums</t>
  </si>
  <si>
    <t>6.1.3.</t>
  </si>
  <si>
    <t>7.5.</t>
  </si>
  <si>
    <t>7.6.</t>
  </si>
  <si>
    <t>Telpu noma sabiedriskā labuma organizācijām Jaunā iela 1</t>
  </si>
  <si>
    <t>Telpu noma jauniešu aktivitātēm Jaunā iela 1</t>
  </si>
  <si>
    <t xml:space="preserve">telpu noma līdz 40 personām </t>
  </si>
  <si>
    <t>telpu noma virs 40 personām</t>
  </si>
  <si>
    <t>Nomas pakalpojumi:</t>
  </si>
  <si>
    <t>Kultūtas nama aparatūras noma:</t>
  </si>
  <si>
    <t>video iekārtas noma</t>
  </si>
  <si>
    <t>skaņas aparatūran noma</t>
  </si>
  <si>
    <t>skatuves gaismu noma</t>
  </si>
  <si>
    <t>pieaugušie</t>
  </si>
  <si>
    <t>Šautuves pakalpojumi</t>
  </si>
  <si>
    <t>Maksa par šautuves 1 mērķa izmantošanu (2 stundas)</t>
  </si>
  <si>
    <t>Šautuves izmantošana ar instruktora darbu 1 stunda (1-3 personas)</t>
  </si>
  <si>
    <t>Maksa par patronu</t>
  </si>
  <si>
    <t>Ēdināšanas pakalpojumi</t>
  </si>
  <si>
    <t>pacientam līdz 65 gadu vecumam</t>
  </si>
  <si>
    <t>pacientam no 65 gadu vecuma</t>
  </si>
  <si>
    <t>Elektrokardiogrāfija</t>
  </si>
  <si>
    <t>Lubānas apvienības pārvaldes un tās iestāžu sniegtie maksas pakalpojumi un to cenrādis</t>
  </si>
  <si>
    <t>Madonas novada Lubānas apvienības pārvalde</t>
  </si>
  <si>
    <t>Siltumapgāde "Meirānu Stacija"Meirāni, Indrānu pagasts</t>
  </si>
  <si>
    <t>EUR/kvm</t>
  </si>
  <si>
    <t>30.12.19. (protokols Nr.13, 5. paragrāfs)</t>
  </si>
  <si>
    <t>Naktsmītnes Tilta ielā 5, Lubānā</t>
  </si>
  <si>
    <t>31.10.13. (protokols nr.15, 21. paragrāfs)</t>
  </si>
  <si>
    <t>Numurs ar atsevišķu sanitāro mezglu</t>
  </si>
  <si>
    <t>EUR/diennaktī</t>
  </si>
  <si>
    <t>Numurs ar kopīgu sanitāro mezglu</t>
  </si>
  <si>
    <t>Sociālās aprūpes centrs</t>
  </si>
  <si>
    <t>Specializētā autotransporta (ar pacēlāju) pakalpojums</t>
  </si>
  <si>
    <t>EUR/km</t>
  </si>
  <si>
    <t>30.09.20. (protokols nr.13, 8.paragrāfs)</t>
  </si>
  <si>
    <t>Vieglās automašīnas transpota pakalpojums</t>
  </si>
  <si>
    <t>Ēdināšanas pakalpojums (tiek piemērots darbiniekiem)</t>
  </si>
  <si>
    <t>26.07.18. (protokols nr.8, 14. paragrāfs)</t>
  </si>
  <si>
    <t>brokastis</t>
  </si>
  <si>
    <t>2.3.2.</t>
  </si>
  <si>
    <t xml:space="preserve">pusdienas </t>
  </si>
  <si>
    <t>2.3.3.</t>
  </si>
  <si>
    <t>vakariņas</t>
  </si>
  <si>
    <t>Veļas mazgāšanas pakalpojums</t>
  </si>
  <si>
    <t>31.03.16. (protokols nr.3, 11. paragrāfs)</t>
  </si>
  <si>
    <t>Morga pakalpojums</t>
  </si>
  <si>
    <t>Medicīnas maksas pakalpojumi</t>
  </si>
  <si>
    <t>Uzturēšanās dienas stacionārā</t>
  </si>
  <si>
    <t>27.03.14. (protokols Nr.3, 10 paragrāfs)</t>
  </si>
  <si>
    <t>Medicīnas māsas pieņemšana (asinsspiedina mērīšana, pārsiešana, ērces izņemšana u.c.)</t>
  </si>
  <si>
    <t>manipulācija</t>
  </si>
  <si>
    <t>I/venoza infūzija (sistēma)</t>
  </si>
  <si>
    <t>2.6.4.</t>
  </si>
  <si>
    <t>I/venoza injekcija</t>
  </si>
  <si>
    <t>2.6.5.</t>
  </si>
  <si>
    <t>I/muskulāra injekcija</t>
  </si>
  <si>
    <t>Meirānu Tautas nams</t>
  </si>
  <si>
    <t>Naktsmītnes personai diennaktī</t>
  </si>
  <si>
    <t>EUR</t>
  </si>
  <si>
    <t>lielā zāle (līdz 50 personām)</t>
  </si>
  <si>
    <t>EUR/stundā</t>
  </si>
  <si>
    <t>lielā zāle (virs 50 personām)</t>
  </si>
  <si>
    <t>mēģinājumu zāle</t>
  </si>
  <si>
    <t>Ieejas maksa kultūras pasākumā</t>
  </si>
  <si>
    <t xml:space="preserve">pašdarbības kolektīvi </t>
  </si>
  <si>
    <t>profesionālie mākslinieki</t>
  </si>
  <si>
    <t>2,85/4,25</t>
  </si>
  <si>
    <t>Lubānas Kultūras nams</t>
  </si>
  <si>
    <t>mazā zāle</t>
  </si>
  <si>
    <t>Lubānas vidusskola</t>
  </si>
  <si>
    <t>Ēdināšanas pakalpojums/pusdienas (tiek piemērots darbiniekiem)</t>
  </si>
  <si>
    <t>27.08.20. (protokols nr.12, 13. paragrāfs)</t>
  </si>
  <si>
    <t>Pirmsskolas izglītības iestāde "Rūķīši"</t>
  </si>
  <si>
    <t>27.08.20. (protokols Nr.12, 12. paragrāfs)</t>
  </si>
  <si>
    <t xml:space="preserve">launags </t>
  </si>
  <si>
    <t>Lubānas un Meirānu bibliotēkas</t>
  </si>
  <si>
    <t>Kopēšanas pakalpojumi</t>
  </si>
  <si>
    <t>7.1.1.</t>
  </si>
  <si>
    <t xml:space="preserve">melnbalta </t>
  </si>
  <si>
    <t>7.1.2.</t>
  </si>
  <si>
    <t>krāsaina</t>
  </si>
  <si>
    <t>Drukas pakalpojums</t>
  </si>
  <si>
    <t>Laminēšana</t>
  </si>
  <si>
    <t>Termoiesiešana</t>
  </si>
  <si>
    <t>7.4.1.</t>
  </si>
  <si>
    <t>līdz 50 lapām</t>
  </si>
  <si>
    <t>eksemplārs</t>
  </si>
  <si>
    <t>7.4.2.</t>
  </si>
  <si>
    <t>no 50 līdz 100 lapām</t>
  </si>
  <si>
    <t>Ērgļu apvienības pārvaldes sniegtie maksas paklapojumi un to cenrādis</t>
  </si>
  <si>
    <t>Ērgļu saieta nams</t>
  </si>
  <si>
    <t>Telpas nomas maksa</t>
  </si>
  <si>
    <t>Visa saieta nama īre</t>
  </si>
  <si>
    <t xml:space="preserve">Pakalpojumu sniegšanas centrs Sausnējā </t>
  </si>
  <si>
    <t>Traktora MTZ ar asenizācijas mucu</t>
  </si>
  <si>
    <t>Saieta telpas (zāles) "Līdumi" noma</t>
  </si>
  <si>
    <t>Saieta telpas (zāles) "Rīti" noma</t>
  </si>
  <si>
    <t>Dzīvojamo telpu īre pašvaldības dzīvoklī vai mājā</t>
  </si>
  <si>
    <t>Ērgļu sociālās aprūpes centrs</t>
  </si>
  <si>
    <t>Speciālā transporta pakalpojums</t>
  </si>
  <si>
    <t>Izvadāmās telpas izmantošana</t>
  </si>
  <si>
    <t>Ērgļu vidusskola</t>
  </si>
  <si>
    <t>Nakstsmītne skolā ziemas periodā vienai personai</t>
  </si>
  <si>
    <t>Nakstsmītne skolā vasaras periodā vienai personai</t>
  </si>
  <si>
    <t>Zāles noma (deju zāle sporta hallē vai aktu zālē)</t>
  </si>
  <si>
    <t>Ērgļu PII "Pienenīte"</t>
  </si>
  <si>
    <t>Pakalpojumu sniegšanas centrs Jumurdā</t>
  </si>
  <si>
    <t>Saieta ēkas telpu noma</t>
  </si>
  <si>
    <t>R.Blaumaņa muzejs "Braki" ekskursiju vadīšana</t>
  </si>
  <si>
    <t>līdz 10 cilvēkiem</t>
  </si>
  <si>
    <t>11 līdz 20 cilvēkiem</t>
  </si>
  <si>
    <t>21 līdz 30 cilvēkiem</t>
  </si>
  <si>
    <t>30 un vairāk cilvēki</t>
  </si>
  <si>
    <t>Telpu noma (Zāle)</t>
  </si>
  <si>
    <t>*** PVN nepiemēro pamatojoties uz  Pievienotās vērtības nodokļa likuma 52. panta, 1. daļas, 3. punktu.</t>
  </si>
  <si>
    <t xml:space="preserve">Maksa privātpersonām, kuras nav maznodrošinātas un juridiskajām personām par transporta pakalpojumiem humānās palīdzības transportēšanai. </t>
  </si>
  <si>
    <t>Maksu par humānās palīdzības transportu iekasē par saņemto mantu kubikmetru. Kubikmetra cenu aprēķina pēc kravas pavaddokumentu datiem – transporta uzņēmuma rēķina kopsummu dalot ar pavadzīmē uzradītājiem kravas kubikmetriem.</t>
  </si>
  <si>
    <t>PVN 21%</t>
  </si>
  <si>
    <t>Preces cena pēc pavadzīmes +20%+ PVN21%</t>
  </si>
  <si>
    <t>5% no kopējā ieņēmuma ar PVN</t>
  </si>
  <si>
    <t>10% no kopējā ieņēmuma ar PVN</t>
  </si>
  <si>
    <t xml:space="preserve">estrādes noma viesizrādēm, vieskoncertiem un citiem viespasākumiem bērniem </t>
  </si>
  <si>
    <t>krāsains attēls</t>
  </si>
  <si>
    <t>krāsains attēls uz fotopapīra</t>
  </si>
  <si>
    <t>Digitālu attēls bez apstrādes (viena vienība)</t>
  </si>
  <si>
    <t>Madonas novada  skolēniem, studentiem, pētniekiem zinātniskajiem darbiem, pašvaldības, kultūras un izglītības iestādēm</t>
  </si>
  <si>
    <t>Cesvaines un Dzelzavas sociālās aprūpes centrs</t>
  </si>
  <si>
    <t>īslaicīga sociālā aprūpe institūcijā pilngadīgām personām citu novadu  iedzīvotājiem</t>
  </si>
  <si>
    <r>
      <rPr>
        <vertAlign val="superscript"/>
        <sz val="11"/>
        <color theme="1"/>
        <rFont val="Times New Roman"/>
        <family val="1"/>
        <charset val="186"/>
      </rPr>
      <t>2</t>
    </r>
    <r>
      <rPr>
        <sz val="11"/>
        <color theme="1"/>
        <rFont val="Times New Roman"/>
        <family val="1"/>
        <charset val="186"/>
      </rPr>
      <t xml:space="preserve"> PVN nepiemēro pamatojoties uz  Pievienotās vērtības nodokļa likuma 52. panta, 1. daļas, 12. punktu</t>
    </r>
  </si>
  <si>
    <t>No nomas maksas atbrīvoti: pašvaldības iestādes, pašdarbības kolektīvi ar viesizrādēm, koncertprogrammām, labdarības pasākumi, reliģiskās ceremonijas un pasākumi, pašu ražotās lauksaimniecības produkcijas un amatniecības darbu izstādes pārdošanas)</t>
  </si>
  <si>
    <t xml:space="preserve">Māksliniekiem (kolektīviem) ar savām ieejas biļetēm jāmaksā </t>
  </si>
  <si>
    <t>10% no ieņēmumiem +PVN</t>
  </si>
  <si>
    <t xml:space="preserve">10% no ieņēmumiem </t>
  </si>
  <si>
    <t>2.2.1.</t>
  </si>
  <si>
    <t>2.2.2.</t>
  </si>
  <si>
    <t>2.2.3.</t>
  </si>
  <si>
    <t xml:space="preserve">* PVN nepiemēro pamatojoties uz  Pievienotās vērtības nodokļa likuma 52. panta, 1. daļas, 25. punktu </t>
  </si>
  <si>
    <t>Kultūras pasākumu ieejas biļešu nomināli:</t>
  </si>
  <si>
    <t>Melnbalta kopēšana un izdruka</t>
  </si>
  <si>
    <t>Viena A4 formāta lappuse</t>
  </si>
  <si>
    <t xml:space="preserve">A4 abas lapas puses </t>
  </si>
  <si>
    <t>Viena A3 formāta lappuse</t>
  </si>
  <si>
    <t xml:space="preserve">A3 abas lapas puses </t>
  </si>
  <si>
    <t>2020.gada 18. jūnija domes sēdes Nr.11 5#</t>
  </si>
  <si>
    <t>1.1.1.</t>
  </si>
  <si>
    <t>1.1.2.</t>
  </si>
  <si>
    <t>1.1.3.</t>
  </si>
  <si>
    <t>1.1.4.</t>
  </si>
  <si>
    <t>Krāsaina kopēšana un izdruka</t>
  </si>
  <si>
    <t>Viena A 4 formāta lappuse (aizpildīts līdz 25%)</t>
  </si>
  <si>
    <t xml:space="preserve">Viena A4 formāta lappuse (aizpildīts vairāk par 25%) </t>
  </si>
  <si>
    <t>Vienas A4 formāta abas lapas puses (aizpildīts līdz 25%)</t>
  </si>
  <si>
    <t>Viena A 3 formāta lappuse (aizpildīts līdz 25%)</t>
  </si>
  <si>
    <t>Viena A3 formāta lappuse (aizpildīts vairāk par 25%)</t>
  </si>
  <si>
    <t>Vienas A3 formāta abas lapas puses (aizpildīts līdz 25%)</t>
  </si>
  <si>
    <t>Vienas A3 formāta abas lapas puses (aizpildīts vairāk par 25%)</t>
  </si>
  <si>
    <t>1.2.3.</t>
  </si>
  <si>
    <t>1.2.4.</t>
  </si>
  <si>
    <t>1.2.5.</t>
  </si>
  <si>
    <t>1.2.6.</t>
  </si>
  <si>
    <t>1.2.7.</t>
  </si>
  <si>
    <t xml:space="preserve">Vienas A4 vai A3 formāta lappuses attēla un teksta skenēšana </t>
  </si>
  <si>
    <t>Faksa nosūtīšana</t>
  </si>
  <si>
    <t xml:space="preserve">Viena A4 formāta lappuse </t>
  </si>
  <si>
    <t>1.4.1.</t>
  </si>
  <si>
    <t>1.4.2.</t>
  </si>
  <si>
    <t>Nomas maksa par naktsmītni vidusskolas internātā trūcīgo ģimeņu bērniem</t>
  </si>
  <si>
    <t>bezmaksas</t>
  </si>
  <si>
    <t>2020.gada 29. oktobra domes sēdes Nr. 16 8#</t>
  </si>
  <si>
    <t>2018.gada 28. jūnija domes sēdes Nr. 10 8#</t>
  </si>
  <si>
    <t>Cesvaines vidusskolas sporta zāles apmeklējums (skolēniem, studentiem)</t>
  </si>
  <si>
    <t>2020.gada 17.septembra domes sēdes lēmums nr.14 8#</t>
  </si>
  <si>
    <t>Vidusskolas un pirmsskolas darbiniekiem kompleksās pusdienam</t>
  </si>
  <si>
    <t>Cesvaines vidusskolas sporta zāles noma vasaras brīvdienās bērnu un jauniešu sportanometnēm</t>
  </si>
  <si>
    <t>2.21.</t>
  </si>
  <si>
    <t>2.22.</t>
  </si>
  <si>
    <t>2.23.</t>
  </si>
  <si>
    <t>2019.gada 30.maija  domes sēdes lēmums nr.7 6#</t>
  </si>
  <si>
    <t>C1, ja ir B akategorijas  automašīnas vadīšanas teorētisko kursu apmācība Cesvaines vidusskolas skolēniem</t>
  </si>
  <si>
    <t>B un C1 kategorijas automašīnas vadīšanas teorētisko kursu apmācība studentiem un skolēniem</t>
  </si>
  <si>
    <t>B un C1 kategorijas automašīnas vadīšanas teorētisko kursu apmācība Cesvaines vidusskolas skolēniem</t>
  </si>
  <si>
    <t>C1, ja ir B akategorijas  automašīnas vadīšanas teorētisko kursu apmācība pieaugušajiem</t>
  </si>
  <si>
    <t>C1, ja ir B akategorijas  automašīnas vadīšanas teorētisko kursu apmācība skolēniem un studentiem</t>
  </si>
  <si>
    <t>C  kategorijas automašīnas vadīšanas teorētisko kursu apmācība skolēniem un studentiem</t>
  </si>
  <si>
    <t>Autotransporta izmantošana praktiskajā automobiļa vadīšanā</t>
  </si>
  <si>
    <t>05.10.</t>
  </si>
  <si>
    <t>5.14.</t>
  </si>
  <si>
    <t>5.15.</t>
  </si>
  <si>
    <t>5.16.</t>
  </si>
  <si>
    <t>Cesvaines Tūrisma centrs</t>
  </si>
  <si>
    <t>Ieejas biļetes</t>
  </si>
  <si>
    <t>personai</t>
  </si>
  <si>
    <t>Ekskursija pa Cesvaini ar gidu (līdz 30 cilvēkiem)</t>
  </si>
  <si>
    <t>Ekskursija pa Cesvaini ar gidu (vairāk par 30 cilvēkiem)</t>
  </si>
  <si>
    <t xml:space="preserve">Skolēnu  ekskursijas:  “Pilsmuižas ekskursija”, “Torņu spēles”, “Foto orientēšanās”, “Pils atpazīšana”, Cesvaines novada izglītības iestāžu audzēkņiem </t>
  </si>
  <si>
    <t>Skolēnu  ekskursijas “Pilsmuižas ekskursija”, “Torņu spēles”, “Foto orientēšanās”, “Pils atpazīšana”</t>
  </si>
  <si>
    <t>Skolēnu  ekskursijas:  “Pilsmuižas ekskursija”, “Torņu spēles”, “Foto orientēšanās”, “Pils atpazīšana”, vienam pieaugušajam, kas pavada 10 skolēnus</t>
  </si>
  <si>
    <t>Izzinoša, izglītojoša programma</t>
  </si>
  <si>
    <t>Suvenīru tirdzniecība</t>
  </si>
  <si>
    <t>Cesvaines pils apskate un pils un pilsmuižas kompleksa ekskursija Cesvaines izglītības iestāžu audzēkņiem un pavadošajiem pedagogiem</t>
  </si>
  <si>
    <t>Gida pakalpojumu cenas par ekskursijām Cesvaines pilī un pilsmuižas kompleksā jau noteiktas Cesvaines pils cenrādī</t>
  </si>
  <si>
    <t>personai/ grupai</t>
  </si>
  <si>
    <t>2020. gada 19. februāra domes sēdes Nr. 4 3#</t>
  </si>
  <si>
    <t>2018. gada 13. septembra domes sēdes Nr. 13. 7#</t>
  </si>
  <si>
    <t>Madonas novada pašvaldības domes lēmums Nr.118 no 24.02.2022.</t>
  </si>
  <si>
    <t>jau noteikts jaunajā cenrādī</t>
  </si>
  <si>
    <t>jauns</t>
  </si>
  <si>
    <t>10.1.4.</t>
  </si>
  <si>
    <t>10.1.5.</t>
  </si>
  <si>
    <t>10.1.6.</t>
  </si>
  <si>
    <t>10.1.7.</t>
  </si>
  <si>
    <t>10.1.9.</t>
  </si>
  <si>
    <t>10.2.10.</t>
  </si>
  <si>
    <t>10.2.11.</t>
  </si>
  <si>
    <t>10.2.12.</t>
  </si>
  <si>
    <t>10.2.3.</t>
  </si>
  <si>
    <t>10.2.4.</t>
  </si>
  <si>
    <t>10.2.5.</t>
  </si>
  <si>
    <t>10.2.6.</t>
  </si>
  <si>
    <t>10.2.7.</t>
  </si>
  <si>
    <t>10.2.9.</t>
  </si>
  <si>
    <t>10.1.8.</t>
  </si>
  <si>
    <t>10.2.8.</t>
  </si>
  <si>
    <t>7.7.</t>
  </si>
  <si>
    <t xml:space="preserve">faktiskie iegādes izdevumi +PVN </t>
  </si>
  <si>
    <t>PVN</t>
  </si>
  <si>
    <t>faktiskie iegādes izdevumi</t>
  </si>
  <si>
    <t>2018. gada 15.marta domes sēde Nr. 5 #6</t>
  </si>
  <si>
    <t>Bērniem līdz septiņu gadu vecuma;</t>
  </si>
  <si>
    <t>Par cenrāža 1. punktā minētajiem pakalpojumiem maksu neiekasē no</t>
  </si>
  <si>
    <t>Par cenrāža 7. punktā minētajiem pakalpojumiem maksu neiekasē no:</t>
  </si>
  <si>
    <t>Personām līdz 18 gadu vecumam ar invaliditāti, personām ar I un II grupas invaliditāti (uzrādot invaliditātes apliecību) un no vienas invalīdu pavadošās personas;</t>
  </si>
  <si>
    <t>Bāreņiem un bez vecāku gādības palikušiem bērniem, internātskolu audzēkņiem un bērniem no sociālās rehabilitācijas centriem (uzrādot statusu apliecinošu dokumentu) un tos pavadošajām personām (viens pedagogs vai viena persona uz 10 bērniem vai audzēkņiem);</t>
  </si>
  <si>
    <t>Grupas vadītājam (vienai personai), ja grupa ir līdz 25 cilvēkiem;</t>
  </si>
  <si>
    <t>Grupu vadītājiem (divām personām), ja grupā ir 25 un vairāk cilvēku;</t>
  </si>
  <si>
    <t>Plašsaziņas līdzekļu pārstāvjiem, kas vēlas atspoguļot norises pilī;</t>
  </si>
  <si>
    <t>20% atlaide pils apmeklējumam, ja pasākuma dēļ slēgta kāda no publiski pieejamajām pils telpām;</t>
  </si>
  <si>
    <t>Katra mēneša pēdējā trešdienā visiem pils apmeklētājiem ieeja ir par brīvu.</t>
  </si>
  <si>
    <t>ja audzēknis apmeklē 2 un vairāk sporta apmācību grupas</t>
  </si>
  <si>
    <t>maksa par audzēkņu apmācību 50 % apmērā no noteiktās mēnesī:</t>
  </si>
  <si>
    <t>Naktsmītne:</t>
  </si>
  <si>
    <t>gultas vieta (gultas veļa, dvielis)</t>
  </si>
  <si>
    <t>1. stāva telpa semināriem (projektors, ekrāns)</t>
  </si>
  <si>
    <t>Telpu noma ar naktsmītnēm 7 personām, 1. + 2.stāvs</t>
  </si>
  <si>
    <t>Ekskursijas vadīšana:</t>
  </si>
  <si>
    <t>Ekskursijas vadīšana Lubāna mitrāja teritorijā ārpus Lubāna mitrāja informācijas centra grupai līdz 10 personām valsts valodā</t>
  </si>
  <si>
    <t>Ekskursijas vadīšana Lubāna mitrāja teritorijā ārpus Lubāna mitrāja informācijas centra grupai vairāk par 10 personām valsts valodā</t>
  </si>
  <si>
    <t xml:space="preserve">Ekskursijas vadīšana Lubāna mitrāja teritorijā ārpus Lubāna mitrāja informācijas centra grupai līdz 10 personām krievu, angļu valodā </t>
  </si>
  <si>
    <t>Ekskursijas vadīšana Lubāna mitrāja teritorijā ārpus Lubāna mitrāja informācijas centra grupai vairāk par 10 personām krievu, angļu valodā</t>
  </si>
  <si>
    <t>Izzinoša/izglītojoša programma</t>
  </si>
  <si>
    <t>Faktiskie iegādes izdevumi +PVN</t>
  </si>
  <si>
    <t>Airu laivas un kanoe laivas noma (glābšanas veste, airi)</t>
  </si>
  <si>
    <t>1 diena</t>
  </si>
  <si>
    <t xml:space="preserve">Telts vieta (ugunskura vieta, āra wc) </t>
  </si>
  <si>
    <t>Lubānas mitrāja ienformācijas centra pakalpojumi</t>
  </si>
  <si>
    <t>1 diennakts/ personai</t>
  </si>
  <si>
    <t>1 stunda/ 1 grupa</t>
  </si>
  <si>
    <t>1 stunda/ grupa</t>
  </si>
  <si>
    <t>22.03.2022. lēmums nr. 171</t>
  </si>
  <si>
    <t>ieejas biļešu cenas kino izrādēm bērniem līdz 12 gadu vecumam</t>
  </si>
  <si>
    <t>8.6.5.</t>
  </si>
  <si>
    <t>8.6.6.</t>
  </si>
  <si>
    <t xml:space="preserve">afišu izvietošana uz pilsētas afišu stabiem </t>
  </si>
  <si>
    <t>1 nedēļa</t>
  </si>
  <si>
    <t>maksa par 3D briļļu sabojāšanu vai nozaudēšanu kinoteātrī</t>
  </si>
  <si>
    <t>8.5.3.</t>
  </si>
  <si>
    <t>8.5.4.</t>
  </si>
  <si>
    <t>ieejas biļešu cena divvietīgajam dīvānam</t>
  </si>
  <si>
    <t>ieejas biļešu cena trīsvietīgajam dīvānam</t>
  </si>
  <si>
    <t>2.00; 3.00; 5.00</t>
  </si>
  <si>
    <t>maksa par Madonas pilsētas pirmsskolas izglītības iestādes “Priedīte” telpu izmantošanu</t>
  </si>
  <si>
    <t>Zāles izmantošana</t>
  </si>
  <si>
    <t>Sporta zāles izmantošana</t>
  </si>
  <si>
    <t>Stikla piramīdas izmantošana</t>
  </si>
  <si>
    <t>Smilšu telpas izmantošana</t>
  </si>
  <si>
    <t>Vestibila pie zāles izmantošana</t>
  </si>
  <si>
    <t>Maksa par Madonas mākslas skolas sniegtajiem pakalpojumiem</t>
  </si>
  <si>
    <t xml:space="preserve">** PVN nepiemēro pamatojoties uz  Pievienotās vērtības nodokļa likuma 52. panta, 1. daļas, 3. punktu </t>
  </si>
  <si>
    <t>**PVN nepiemēro pamatojoties uz  Pievienotās vērtības nodokļa likuma 52. panta, 1. daļas, 17. punktu</t>
  </si>
  <si>
    <t>** PVN nepiemēro pamatojoties uz  Pievienotās vērtības nodokļa likuma 52. panta, 1. daļas, 3. punktu</t>
  </si>
  <si>
    <r>
      <t xml:space="preserve">0,00 </t>
    </r>
    <r>
      <rPr>
        <vertAlign val="superscript"/>
        <sz val="11"/>
        <rFont val="Times New Roman"/>
        <family val="1"/>
        <charset val="186"/>
      </rPr>
      <t>2</t>
    </r>
  </si>
  <si>
    <t>no 01.01.2022. mācību maksu nepiemēro Madonas Bērnu un jaunatnes sporta skolas Varakļānu novada mācību treniņu grupu izglītojamajiem (par materiāltehnisko nodrošinājumu)</t>
  </si>
  <si>
    <t>1 jautājums</t>
  </si>
  <si>
    <t>1 dalībnieks</t>
  </si>
  <si>
    <t>1 gab</t>
  </si>
  <si>
    <t>1 porcija</t>
  </si>
  <si>
    <t>1 mēnesis</t>
  </si>
  <si>
    <t>1 pedagogam</t>
  </si>
  <si>
    <t>1 ekskursija</t>
  </si>
  <si>
    <t>1 pasākums</t>
  </si>
  <si>
    <t>1 sarīkojums</t>
  </si>
  <si>
    <r>
      <t>1 m</t>
    </r>
    <r>
      <rPr>
        <vertAlign val="superscript"/>
        <sz val="10"/>
        <color theme="1"/>
        <rFont val="Calibri"/>
        <family val="2"/>
        <charset val="186"/>
        <scheme val="minor"/>
      </rPr>
      <t>2</t>
    </r>
    <r>
      <rPr>
        <sz val="11"/>
        <color theme="1"/>
        <rFont val="Times New Roman"/>
        <family val="1"/>
        <charset val="186"/>
      </rPr>
      <t>/mēnesī</t>
    </r>
  </si>
  <si>
    <t>1 gab.</t>
  </si>
  <si>
    <t>1 ģimenei</t>
  </si>
  <si>
    <t>2 personām</t>
  </si>
  <si>
    <t>3 personām</t>
  </si>
  <si>
    <t>1 stunda /1 grupai</t>
  </si>
  <si>
    <t>1 pasūtījums vai 1 priekšmets</t>
  </si>
  <si>
    <t>1 arhīva lieta</t>
  </si>
  <si>
    <t xml:space="preserve">PVN </t>
  </si>
  <si>
    <t>Uzziņas materiāla sagatavošana, izmantojot muzeja krājumu, novada pašvaldības iestādēm, citiem Latvijas muzejiem</t>
  </si>
  <si>
    <t>pēc faktiskaijiem izdevumiem</t>
  </si>
  <si>
    <t>pēc līguma nosacījumiem</t>
  </si>
  <si>
    <t>1 apmeklējums</t>
  </si>
  <si>
    <t xml:space="preserve"> Latvijas muzeju Nacionālā krājuma priekšmetu digitālo attēlu iegāde papildus aprēķinot PVN:</t>
  </si>
  <si>
    <t>1 attēls</t>
  </si>
  <si>
    <t>1 nodarbība personai</t>
  </si>
  <si>
    <t>1 mēnesis komandai</t>
  </si>
  <si>
    <t>1 mēnesis biedrībai</t>
  </si>
  <si>
    <t>1 mēnesis klubam</t>
  </si>
  <si>
    <t>2 stundas personai</t>
  </si>
  <si>
    <t>1 mēnesis personai</t>
  </si>
  <si>
    <t>1 treniņš</t>
  </si>
  <si>
    <t>1 nakts</t>
  </si>
  <si>
    <t>1 diennaksts</t>
  </si>
  <si>
    <t>1 sezona</t>
  </si>
  <si>
    <t>Sporta inventāra noma</t>
  </si>
  <si>
    <t>Citi sporta bāzes pakalpojumi:</t>
  </si>
  <si>
    <t>Slēpošanas un rollerslēpošanas trase</t>
  </si>
  <si>
    <t>Mototrase</t>
  </si>
  <si>
    <t>Guļbūves atpūtas mājas:</t>
  </si>
  <si>
    <t>Pludmales laukuma īre (ar iepriekšēju rezervāciju)</t>
  </si>
  <si>
    <t>bērni līdz 18 gadiem</t>
  </si>
  <si>
    <t xml:space="preserve">Distanču slēpošanas abonementi: </t>
  </si>
  <si>
    <t>3 virsmas</t>
  </si>
  <si>
    <t>4 virsmas</t>
  </si>
  <si>
    <t>1 kronis</t>
  </si>
  <si>
    <t>1 ceremonija</t>
  </si>
  <si>
    <t>1 personai/ mēnesī</t>
  </si>
  <si>
    <t>1 muca</t>
  </si>
  <si>
    <t>1 km</t>
  </si>
  <si>
    <t>1 persona</t>
  </si>
  <si>
    <t>1 m²/mēnesī</t>
  </si>
  <si>
    <t>1 ha</t>
  </si>
  <si>
    <t>1 personai/ diennaktī</t>
  </si>
  <si>
    <t>1 m2 /stundā</t>
  </si>
  <si>
    <t>1 m2 /dienā</t>
  </si>
  <si>
    <t>1 m2/ mēnesī</t>
  </si>
  <si>
    <r>
      <t>1 m</t>
    </r>
    <r>
      <rPr>
        <vertAlign val="superscript"/>
        <sz val="11"/>
        <color theme="1"/>
        <rFont val="Times New Roman"/>
        <family val="1"/>
        <charset val="186"/>
      </rPr>
      <t>2</t>
    </r>
    <r>
      <rPr>
        <sz val="11"/>
        <color theme="1"/>
        <rFont val="Times New Roman"/>
        <family val="1"/>
        <charset val="186"/>
      </rPr>
      <t>/mēnesī</t>
    </r>
  </si>
  <si>
    <t>1 m2</t>
  </si>
  <si>
    <t>1 ēdienreize/ personai</t>
  </si>
  <si>
    <t>1 m³</t>
  </si>
  <si>
    <t>1 žetons</t>
  </si>
  <si>
    <t>1 grupa</t>
  </si>
  <si>
    <t>1 diennakts / personai</t>
  </si>
  <si>
    <t>no cilv. /menesī</t>
  </si>
  <si>
    <t>1 manipulācija</t>
  </si>
  <si>
    <t>1 m2/mēn.</t>
  </si>
  <si>
    <t>Nomas maksa par naktsmītni vidusskolas internātā (1-3 naktis)</t>
  </si>
  <si>
    <t>Nomas maksa par naktsmītni vidusskolas internātā (4 un vairāk naktis)</t>
  </si>
  <si>
    <t>1 personai/ nakts</t>
  </si>
  <si>
    <t>1 kurss</t>
  </si>
  <si>
    <t>1 nodarbība</t>
  </si>
  <si>
    <t>Cena kopā ar PVN (EUR)</t>
  </si>
  <si>
    <t xml:space="preserve">Mottrases īre 1 stunda </t>
  </si>
  <si>
    <t>Sezonas abonements pieaugušajiem un jauniešiem no 16.g.v.</t>
  </si>
  <si>
    <t>Maksa par treniņu dienu pieaugušajiem un jauniešiem no 16.g.v.</t>
  </si>
  <si>
    <t>Stāvlaukums - autobusi (lielie pasākumi)</t>
  </si>
  <si>
    <t>Brāļu Jurjānu muzejs "Meņģeļi"</t>
  </si>
  <si>
    <t>Kāzu ekskursija:</t>
  </si>
  <si>
    <t>Ekskursiju vadīšana (gida pakalpojums):</t>
  </si>
  <si>
    <t>Dūmu pirts izmantošana (5-6 pesonas)</t>
  </si>
  <si>
    <t>1 vakars</t>
  </si>
  <si>
    <t>31.05.2022 lēmums nr.332</t>
  </si>
  <si>
    <t xml:space="preserve"> Maksa par Madonas pilsētas kultūras nama un K/T "Vidzeme" sniegtajiem pakalpojumiem</t>
  </si>
  <si>
    <t>viena reize</t>
  </si>
  <si>
    <t>No maksas atbrīvoti:</t>
  </si>
  <si>
    <t>bērni līdz 10 gadu vecumam</t>
  </si>
  <si>
    <t>trūcīgas vai maznodrošinātas personas, kurām Madonas novada Sociālais dienests izsniedzis izziņu par trūcīgas vai maznodrošinātas personas statusu</t>
  </si>
  <si>
    <t>daudzbērnu ģimenēm, uzrādot Goda ģimenes karti</t>
  </si>
  <si>
    <t>Madonas novadā sniegtie maksas pakalpojumi un to cenrādis</t>
  </si>
  <si>
    <t>par mācībām pamata klasē, ja ģimenē ir 3 un vairāk nepilngadīgi bērni</t>
  </si>
  <si>
    <t>launags</t>
  </si>
  <si>
    <t>Izglītības iestāžu darbiniekiem:</t>
  </si>
  <si>
    <t>pusdienas</t>
  </si>
  <si>
    <t>Sociālās aprūpes centru, pansionātu un Madonas novada sociālās aprūpes un rehabilitācijas centra "Ozoli" darbiniekiem:</t>
  </si>
  <si>
    <t>2.1.4.</t>
  </si>
  <si>
    <t>2.2.4.</t>
  </si>
  <si>
    <t>Pusdienas citu iestāžu darbiniekiem, kurās tiek nodrošināts šads pakalpojums</t>
  </si>
  <si>
    <t>Ierodoties izmitināšanas vietā līdz 24.05.2022.:</t>
  </si>
  <si>
    <t>3.1.2.1.</t>
  </si>
  <si>
    <t>3.1.2.2.</t>
  </si>
  <si>
    <t>3.1.2.3.</t>
  </si>
  <si>
    <t>3.1.2.4.</t>
  </si>
  <si>
    <t>Ierodoties izmitināšanas vietā no 25.05.2022.:</t>
  </si>
  <si>
    <t>mēnesī, ja istabiņā ir līdz 3 personām</t>
  </si>
  <si>
    <t xml:space="preserve">diennaktī, ja istabiņā ir līdz 3 personām </t>
  </si>
  <si>
    <t>3.3.1.1.</t>
  </si>
  <si>
    <t>3.3.1.2.</t>
  </si>
  <si>
    <t>par katru nākamo personu</t>
  </si>
  <si>
    <t>3.3.1.1.2.</t>
  </si>
  <si>
    <t>3.3.1.2.1</t>
  </si>
  <si>
    <t>3.3.2.1</t>
  </si>
  <si>
    <t>3.3.2.2</t>
  </si>
  <si>
    <t>saņemot gatavas maltītes</t>
  </si>
  <si>
    <t>saņemot pārtikas produktus</t>
  </si>
  <si>
    <t>Pēc 120/30 dienu pakalpojumu termiņu beigšanās (pēc valsts atbalsta termiņa beigām)</t>
  </si>
  <si>
    <t>1 istaba</t>
  </si>
  <si>
    <t>izmitināšanas pakalpojums diennaktī</t>
  </si>
  <si>
    <t>ēdināšanas pakalpojums diennaktī Ļaudonā (par gatavām maltītēm)</t>
  </si>
  <si>
    <t>Nometņu dalībnieku ēdināšna</t>
  </si>
  <si>
    <t>9.1.1.</t>
  </si>
  <si>
    <t>9.1.2.</t>
  </si>
  <si>
    <t>9.1.3.</t>
  </si>
  <si>
    <t>9.2.1.</t>
  </si>
  <si>
    <t>9.2.2.</t>
  </si>
  <si>
    <t>Pielikums Nr.16</t>
  </si>
  <si>
    <t>Ukrainas iedzīvotāju ēdināšanas un izmitināšanas pakalpojumi šādam mērķim paredzētās vai pielāgotās Madonas novada pašvaldības iestāžu telpās (līdz 31.12.2022):</t>
  </si>
  <si>
    <t>Ierodoties izmitināšanas vietā no 01.07.2022.:</t>
  </si>
  <si>
    <r>
      <t xml:space="preserve">izmitināšanas maksa diennaktī </t>
    </r>
    <r>
      <rPr>
        <b/>
        <sz val="11"/>
        <color theme="1"/>
        <rFont val="Times New Roman"/>
        <family val="1"/>
        <charset val="186"/>
      </rPr>
      <t>(maksimus 120 dienas)</t>
    </r>
  </si>
  <si>
    <r>
      <t xml:space="preserve">ēdināšanas pakalpojumi diennaktī </t>
    </r>
    <r>
      <rPr>
        <b/>
        <sz val="11"/>
        <color theme="1"/>
        <rFont val="Times New Roman"/>
        <family val="1"/>
        <charset val="186"/>
      </rPr>
      <t>(maksimums 30 dienas)</t>
    </r>
  </si>
  <si>
    <r>
      <t xml:space="preserve">ēdināšanas pakalpojumi diennaktī </t>
    </r>
    <r>
      <rPr>
        <b/>
        <sz val="11"/>
        <color theme="1"/>
        <rFont val="Times New Roman"/>
        <family val="1"/>
        <charset val="186"/>
      </rPr>
      <t>(maksimums 120 dienas)</t>
    </r>
  </si>
  <si>
    <r>
      <t xml:space="preserve">izmitināšanas maksa </t>
    </r>
    <r>
      <rPr>
        <b/>
        <sz val="11"/>
        <color theme="1"/>
        <rFont val="Times New Roman"/>
        <family val="1"/>
        <charset val="186"/>
      </rPr>
      <t>(maksimus 120 dienas):</t>
    </r>
  </si>
  <si>
    <r>
      <t xml:space="preserve">ēdināšanas pakalpojumi diennaktī </t>
    </r>
    <r>
      <rPr>
        <b/>
        <sz val="11"/>
        <color theme="1"/>
        <rFont val="Times New Roman"/>
        <family val="1"/>
        <charset val="186"/>
      </rPr>
      <t>(maksimums 30 dienas):</t>
    </r>
  </si>
  <si>
    <t xml:space="preserve"> Maksa par Jāņa Norviļa Madonas Mūzikas skolas sniegtajiem pakalpojumiem</t>
  </si>
  <si>
    <t>par macībām jaunākajā sagatavošanas grupā mēnesī, ja bērns neapmeklē visu mēnesi, proporcionāli apmeklēto dienu skaitam</t>
  </si>
  <si>
    <t>par macībām vecākajā sagatavošanas grupā mēnesī ( ja netiek apmeklēts visu mēnesi, proporcionāli apmeklēto dienu skaitam)</t>
  </si>
  <si>
    <t>1.3.1.</t>
  </si>
  <si>
    <t>3.1.3.3.</t>
  </si>
  <si>
    <t>3.1.2.5.</t>
  </si>
  <si>
    <t>3.1.3.1.</t>
  </si>
  <si>
    <t>3.1.3.2.</t>
  </si>
  <si>
    <t>3.2.7.</t>
  </si>
  <si>
    <t>3.2.4.</t>
  </si>
  <si>
    <t>3.2.5.</t>
  </si>
  <si>
    <t>3.2.6.</t>
  </si>
  <si>
    <t>Cesvaines pils pakalpojumiem maksu neiekasē no:</t>
  </si>
  <si>
    <t>** PVN nepiemēro pamatojoties uz  Pievienotās vērtības nodokļa likuma 52. panta, 1. daļas 9. punktu</t>
  </si>
  <si>
    <t>9.2.1.1.</t>
  </si>
  <si>
    <t>9.2.1.2.</t>
  </si>
  <si>
    <t>9.2.1.3.</t>
  </si>
  <si>
    <t>9.2.1.4.</t>
  </si>
  <si>
    <t>9.2.2.1</t>
  </si>
  <si>
    <t>9.2.2.2</t>
  </si>
  <si>
    <t>9.3.1.</t>
  </si>
  <si>
    <t>9.3.2.</t>
  </si>
  <si>
    <t>9.3.3.</t>
  </si>
  <si>
    <t>9.4.1.</t>
  </si>
  <si>
    <t>9.4.2.</t>
  </si>
  <si>
    <t>9.4.3.</t>
  </si>
  <si>
    <t>9.4.4.</t>
  </si>
  <si>
    <t>9.4.5.</t>
  </si>
  <si>
    <t>9.4.6.</t>
  </si>
  <si>
    <t>9.6.1.</t>
  </si>
  <si>
    <t>9.6.2.</t>
  </si>
  <si>
    <t>9.8.1.</t>
  </si>
  <si>
    <t>9.8.2.</t>
  </si>
  <si>
    <t>9.8.3.</t>
  </si>
  <si>
    <t>9.11.1.</t>
  </si>
  <si>
    <t>9.11.2.</t>
  </si>
  <si>
    <t>9.12.1.</t>
  </si>
  <si>
    <t>9.12.2.</t>
  </si>
  <si>
    <t>9.12.3.</t>
  </si>
  <si>
    <t>9.13.1.</t>
  </si>
  <si>
    <t>9.14.1.</t>
  </si>
  <si>
    <t>9.14.2.</t>
  </si>
  <si>
    <t>9.14.3.</t>
  </si>
  <si>
    <t>9.14.4.</t>
  </si>
  <si>
    <t>9.15.1.</t>
  </si>
  <si>
    <t>9.15.2.</t>
  </si>
  <si>
    <t>9.15.3.</t>
  </si>
  <si>
    <t>9.41.1.</t>
  </si>
  <si>
    <t>9.41.2.</t>
  </si>
  <si>
    <t>9.41.3.</t>
  </si>
  <si>
    <t>9.41.4.</t>
  </si>
  <si>
    <t>9.41.5.</t>
  </si>
  <si>
    <t>9.41.6.</t>
  </si>
  <si>
    <t>9.41.7.</t>
  </si>
  <si>
    <t>9.41.8.</t>
  </si>
  <si>
    <t>9.43.1.</t>
  </si>
  <si>
    <t>9.44.1</t>
  </si>
  <si>
    <t>9.44.1.1</t>
  </si>
  <si>
    <t>9.44.1.2</t>
  </si>
  <si>
    <t>9.44.1.3</t>
  </si>
  <si>
    <t>9.44.1.4</t>
  </si>
  <si>
    <t>9.44.2</t>
  </si>
  <si>
    <t>9.45.2.1</t>
  </si>
  <si>
    <t>9.45.2.2</t>
  </si>
  <si>
    <t>9.44.3</t>
  </si>
  <si>
    <t>9.44.3.1</t>
  </si>
  <si>
    <t>9.44.3.2</t>
  </si>
  <si>
    <t>9.44.3.3</t>
  </si>
  <si>
    <t>9.44.3.4</t>
  </si>
  <si>
    <t>9.44.3.5</t>
  </si>
  <si>
    <t>9.44.3.6</t>
  </si>
  <si>
    <t>9.44.3.7</t>
  </si>
  <si>
    <t>9.44.3.8</t>
  </si>
  <si>
    <t>9.44.3.9</t>
  </si>
  <si>
    <t>9.44.3.10</t>
  </si>
  <si>
    <t>9.44.3.11</t>
  </si>
  <si>
    <t>9.44.3.12</t>
  </si>
  <si>
    <t>9.44.3.13</t>
  </si>
  <si>
    <t>9.44.3.14</t>
  </si>
  <si>
    <t>9.44.3.15</t>
  </si>
  <si>
    <t>10.1.1.1.</t>
  </si>
  <si>
    <t>10.1.1.2.</t>
  </si>
  <si>
    <t>10.2.2.1.</t>
  </si>
  <si>
    <t>10.2.2.2.</t>
  </si>
  <si>
    <t xml:space="preserve">Maksa par Madonas bērnu un jaunatnes sporta skolas un sporta centra sniegtajiem pakalpojumiem </t>
  </si>
  <si>
    <t>14.5.</t>
  </si>
  <si>
    <t>14.6.</t>
  </si>
  <si>
    <t>12.1.1.</t>
  </si>
  <si>
    <t>12.1.2.</t>
  </si>
  <si>
    <t>12.1.3.</t>
  </si>
  <si>
    <t>12.4.1.</t>
  </si>
  <si>
    <t>12.4.2.</t>
  </si>
  <si>
    <t>12.4.3.</t>
  </si>
  <si>
    <t>12.4.4.</t>
  </si>
  <si>
    <t>12.4.5.</t>
  </si>
  <si>
    <t>12.5.1.</t>
  </si>
  <si>
    <t>12.5.1.1.</t>
  </si>
  <si>
    <t>12.5.1.2.</t>
  </si>
  <si>
    <t>12.5.2.</t>
  </si>
  <si>
    <t>12.5.2.1</t>
  </si>
  <si>
    <t>12.5.2.2</t>
  </si>
  <si>
    <t>12.5.2.3</t>
  </si>
  <si>
    <t>12.5.2.4</t>
  </si>
  <si>
    <t>12.6.1.</t>
  </si>
  <si>
    <t>12.6.2.</t>
  </si>
  <si>
    <t>12.6.3.</t>
  </si>
  <si>
    <t>12.6.4.</t>
  </si>
  <si>
    <t>12.6.5.</t>
  </si>
  <si>
    <t>12.6.6.</t>
  </si>
  <si>
    <t>12.6.7.</t>
  </si>
  <si>
    <t>12.7.1.</t>
  </si>
  <si>
    <t>12.7.1.1</t>
  </si>
  <si>
    <t>12.7.1.2</t>
  </si>
  <si>
    <t>12.7.1.3</t>
  </si>
  <si>
    <t>12.7.1.4</t>
  </si>
  <si>
    <t>12.7.2.</t>
  </si>
  <si>
    <t>12.7.3.</t>
  </si>
  <si>
    <t>12.7.4.</t>
  </si>
  <si>
    <t>12.7.5.</t>
  </si>
  <si>
    <t>12.7.6.</t>
  </si>
  <si>
    <t>12.8.</t>
  </si>
  <si>
    <t>12.8.1.</t>
  </si>
  <si>
    <t>12.8.2.</t>
  </si>
  <si>
    <t>12.8.3.</t>
  </si>
  <si>
    <t>12.8.4.</t>
  </si>
  <si>
    <t>12.8.5.</t>
  </si>
  <si>
    <t>12.9.</t>
  </si>
  <si>
    <t>12.9.1.</t>
  </si>
  <si>
    <t>12.9.2.</t>
  </si>
  <si>
    <t>12.9.3.</t>
  </si>
  <si>
    <t>12.9.4.</t>
  </si>
  <si>
    <t>12.8.6.</t>
  </si>
  <si>
    <t>Izmantojot krājuma materiālus publikācijām, atsauce uz muzeju obligāta.
Muzeja krājuma komisija var atteikt atsevišķu unikālu krājuma priekšmetu izmantošanu (slikti saglabājies, atrodas konservācijā vai restaurācijā, priekšmetam ir īpaši izmantošanas nosacījumi, kas fiksēti priekšmeta iegūšanas dokumentos).</t>
  </si>
  <si>
    <t xml:space="preserve">Uzziņas materiāla pieejamība un iepazīšanās ar muzeja krājuma priekšmetiem </t>
  </si>
  <si>
    <t>10.2.8.1</t>
  </si>
  <si>
    <t>10.2.8.2</t>
  </si>
  <si>
    <t>10.2.8.3</t>
  </si>
  <si>
    <t>10.2.8.4</t>
  </si>
  <si>
    <t>10.2.8.5</t>
  </si>
  <si>
    <t>10.2.8.6</t>
  </si>
  <si>
    <t xml:space="preserve">Citi sporta centra pakalpojumi: </t>
  </si>
  <si>
    <t>10.3.4.</t>
  </si>
  <si>
    <t>10.3.5.</t>
  </si>
  <si>
    <t>10.3.6.</t>
  </si>
  <si>
    <t>10.3.5.1.</t>
  </si>
  <si>
    <t>10.3.5.2.</t>
  </si>
  <si>
    <t>10.3.5.3.</t>
  </si>
  <si>
    <t>10.3.5.4.</t>
  </si>
  <si>
    <t>10.3.6.2.</t>
  </si>
  <si>
    <t>10.3.6.1.</t>
  </si>
  <si>
    <t>Maksa par Madonas pilsētas sporta centra 1.stāva kafejnīcas vietu</t>
  </si>
  <si>
    <t>2.4.4.</t>
  </si>
  <si>
    <t>2.4.5.</t>
  </si>
  <si>
    <t xml:space="preserve">Par novadu apvienības mācību priekšmetu olimpiādes organizēšanu dalības maksa Varakļānu novada pašvaldībai par katru skolēnu, kas piedalās olimpiādē </t>
  </si>
  <si>
    <t>Madonas un Varakļānu novadu vispārizglītojošo skolu 1.-3. Klašu audzēkņiem</t>
  </si>
  <si>
    <r>
      <t>Madonas</t>
    </r>
    <r>
      <rPr>
        <sz val="11"/>
        <color rgb="FFFF0000"/>
        <rFont val="Times New Roman"/>
        <family val="1"/>
        <charset val="186"/>
      </rPr>
      <t xml:space="preserve"> </t>
    </r>
    <r>
      <rPr>
        <sz val="11"/>
        <rFont val="Times New Roman"/>
        <family val="1"/>
        <charset val="186"/>
      </rPr>
      <t>un Varakļānu novadu mākslas skolu, internātskolu un bērnu namu audzēkņiem</t>
    </r>
  </si>
  <si>
    <r>
      <t>Madonas</t>
    </r>
    <r>
      <rPr>
        <sz val="11"/>
        <color rgb="FFFF0000"/>
        <rFont val="Times New Roman"/>
        <family val="1"/>
        <charset val="186"/>
      </rPr>
      <t xml:space="preserve"> </t>
    </r>
    <r>
      <rPr>
        <sz val="11"/>
        <rFont val="Times New Roman"/>
        <family val="1"/>
        <charset val="186"/>
      </rPr>
      <t>un Varakļānu novadu skolotājiem, kas pavada skolēnu grupas</t>
    </r>
  </si>
  <si>
    <t>A3 formāta lapa  (no vienas puses)</t>
  </si>
  <si>
    <t>A3 formāta lapa (no abām pusēm)</t>
  </si>
  <si>
    <t xml:space="preserve">Asenizācijas pakalpojumi </t>
  </si>
  <si>
    <t>PII ''Pasaciņa'' peldbaseina izmantošana bērnu peldētapmācībai kopā ar vecākiem</t>
  </si>
  <si>
    <t>Madonas novada izglītības iestāžu organizētās Cesvaines pils un pilsmuižas kompleksa ekskursijas audzēkņiem un pavadošajiem pedagogiem</t>
  </si>
  <si>
    <t>par mācībām pamata klasē, ja audzēknim ir teicamas un izcilas sekmes</t>
  </si>
  <si>
    <t>no 101 – 200 dalībniekiem</t>
  </si>
  <si>
    <t>no 201-400 dalībnieki</t>
  </si>
  <si>
    <t>no 401-700 dalībnieki</t>
  </si>
  <si>
    <t>vairāk kā 700</t>
  </si>
  <si>
    <t>līdz 100 dalībniekiem</t>
  </si>
  <si>
    <t xml:space="preserve">Mētrienas tautas nama kamīnzāle </t>
  </si>
  <si>
    <t>1,55***</t>
  </si>
  <si>
    <t>***Maksas pakalpojumam piemēro samazināto PVN likmi (5%) saskaņā ar Pievienotās vērtības likuma 42.panta piekto daļu</t>
  </si>
  <si>
    <t xml:space="preserve">* PVN nepiemēro pamatojoties uz  Pievienotās vērtības nodokļa likuma 52. panta, 1. daļas, 3. punktu </t>
  </si>
  <si>
    <t>*Cenu nosaka saskaņā ar Ministru kabineta 20.02.2018. noteikumiem Nr.97 "Publiskas personas mantas iznomāšanas noteikumi"</t>
  </si>
  <si>
    <t>**Cenu nosaka saskaņā ar Ministru kabineta 20.02.2018. noteikumiem Nr.97 "Publiskas personas mantas iznomāšanas noteikumi"</t>
  </si>
  <si>
    <r>
      <rPr>
        <vertAlign val="superscript"/>
        <sz val="11"/>
        <color theme="1"/>
        <rFont val="Times New Roman"/>
        <family val="1"/>
        <charset val="186"/>
      </rPr>
      <t>1</t>
    </r>
    <r>
      <rPr>
        <sz val="11"/>
        <color theme="1"/>
        <rFont val="Times New Roman"/>
        <family val="1"/>
        <charset val="186"/>
      </rPr>
      <t xml:space="preserve"> Cenu nosaka saskaņā ar Ministru kabineta 20.02.2018. noteikumiem Nr.97 "Publiskas personas mantas iznomāšanas noteikumi"</t>
    </r>
  </si>
  <si>
    <t>* PVN nepiemēro pamatojoties uz Pievienotās vērtības nodokļa likuma 52. panta, 1. daļas, 17. punkta "d" apakšpunktu.</t>
  </si>
  <si>
    <r>
      <t xml:space="preserve">0,00 </t>
    </r>
    <r>
      <rPr>
        <vertAlign val="superscript"/>
        <sz val="11"/>
        <color theme="1"/>
        <rFont val="Times New Roman"/>
        <family val="1"/>
        <charset val="186"/>
      </rPr>
      <t>3</t>
    </r>
  </si>
  <si>
    <r>
      <rPr>
        <vertAlign val="superscript"/>
        <sz val="11"/>
        <color theme="1"/>
        <rFont val="Times New Roman"/>
        <family val="1"/>
        <charset val="186"/>
      </rPr>
      <t>3</t>
    </r>
    <r>
      <rPr>
        <sz val="11"/>
        <color theme="1"/>
        <rFont val="Times New Roman"/>
        <family val="1"/>
        <charset val="186"/>
      </rPr>
      <t xml:space="preserve"> PVN nepiemēro pamatojoties uz  Pievienotās vērtības nodokļa likuma 52. panta, 1. daļas, 17. punktu </t>
    </r>
  </si>
  <si>
    <r>
      <rPr>
        <vertAlign val="superscript"/>
        <sz val="11"/>
        <color theme="1"/>
        <rFont val="Times New Roman"/>
        <family val="1"/>
        <charset val="186"/>
      </rPr>
      <t>4</t>
    </r>
    <r>
      <rPr>
        <sz val="11"/>
        <color theme="1"/>
        <rFont val="Times New Roman"/>
        <family val="1"/>
        <charset val="186"/>
      </rPr>
      <t xml:space="preserve"> PVN nepiemēro pamatojoties uz  Pievienotās vērtības nodokļa likuma 52. panta, 1. daļas, 3. punktu </t>
    </r>
  </si>
  <si>
    <r>
      <t xml:space="preserve">Duša bērnam no 10 gadu vecuma </t>
    </r>
    <r>
      <rPr>
        <vertAlign val="superscript"/>
        <sz val="11"/>
        <rFont val="Times New Roman"/>
        <family val="1"/>
        <charset val="186"/>
      </rPr>
      <t>5</t>
    </r>
    <r>
      <rPr>
        <sz val="11"/>
        <rFont val="Times New Roman"/>
        <family val="1"/>
        <charset val="186"/>
      </rPr>
      <t xml:space="preserve"> </t>
    </r>
  </si>
  <si>
    <r>
      <t xml:space="preserve">Duša pieaugušajam </t>
    </r>
    <r>
      <rPr>
        <vertAlign val="superscript"/>
        <sz val="11"/>
        <rFont val="Times New Roman"/>
        <family val="1"/>
        <charset val="186"/>
      </rPr>
      <t>5</t>
    </r>
  </si>
  <si>
    <t>* PVN nepiemēro pamatojoties uz  Pievienotās vērtības nodokļa likuma 52. panta, 1. daļas, 3. punktu.</t>
  </si>
  <si>
    <t>pašdarbības kolektīvu pasākumi</t>
  </si>
  <si>
    <t>profesionālo mākslinieku pasākumi</t>
  </si>
  <si>
    <t>** PVN nepiemēro pamatojoties uz  Pievienotās vērtības nodokļa likuma 52. panta, 1. daļas, 3. punktu.</t>
  </si>
  <si>
    <t>* Cenu nosaka saskaņā ar Ministru kabineta 20.02.2018. noteikumiem Nr.97 "Publiskas personas mantas iznomāšanas noteikumi"</t>
  </si>
  <si>
    <r>
      <rPr>
        <vertAlign val="superscript"/>
        <sz val="11"/>
        <color theme="1"/>
        <rFont val="Times New Roman"/>
        <family val="1"/>
        <charset val="186"/>
      </rPr>
      <t>6</t>
    </r>
    <r>
      <rPr>
        <sz val="11"/>
        <color theme="1"/>
        <rFont val="Times New Roman"/>
        <family val="1"/>
        <charset val="186"/>
      </rPr>
      <t xml:space="preserve"> Veļas mazgāšanas pakalpojumi tiek nodrošināti: Madonā, Parka ielā 6, Lazdonā, Meža iela 2; Ļaudonā, Dzirnavu iela 7; Ērgļos; Lubānā, Oskara Kalpaka iela 12.</t>
    </r>
  </si>
  <si>
    <r>
      <rPr>
        <vertAlign val="superscript"/>
        <sz val="11"/>
        <color theme="1"/>
        <rFont val="Times New Roman"/>
        <family val="1"/>
        <charset val="186"/>
      </rPr>
      <t>5</t>
    </r>
    <r>
      <rPr>
        <sz val="11"/>
        <color theme="1"/>
        <rFont val="Times New Roman"/>
        <family val="1"/>
        <charset val="186"/>
      </rPr>
      <t xml:space="preserve"> Dušas pakalpojumi tiek nodrošināti: Madonā, Parka ielā 6; Lazdonā, Meža iela2; Ļaudonā, Dzirnavu iela 7; Ērgļos.</t>
    </r>
  </si>
  <si>
    <t>Melnbalts:</t>
  </si>
  <si>
    <t>Skenēšanas pakalpojums un nosūtīšana uz norēdīto e-pasta adresi</t>
  </si>
  <si>
    <t>1.1.1.1</t>
  </si>
  <si>
    <t>1.1.1.2</t>
  </si>
  <si>
    <t>1.1.1.3</t>
  </si>
  <si>
    <t>1.1.1.4</t>
  </si>
  <si>
    <t>1.1.2.1</t>
  </si>
  <si>
    <t>1.1.2.2</t>
  </si>
  <si>
    <t>1.1.2.3</t>
  </si>
  <si>
    <t>1.1.2.4</t>
  </si>
  <si>
    <t>A4 formāta lapa (no abām pusēm)</t>
  </si>
  <si>
    <t>A4 formāta lapa  (no vienas puses)</t>
  </si>
  <si>
    <t>Krāsains:</t>
  </si>
  <si>
    <t>Pakalpojumi Kusas sporta zālē:</t>
  </si>
  <si>
    <t>5.1.1.</t>
  </si>
  <si>
    <t>5.1.2.</t>
  </si>
  <si>
    <t>5.2.1.</t>
  </si>
  <si>
    <t>5.10.</t>
  </si>
  <si>
    <t>3.10.</t>
  </si>
  <si>
    <t>3.11.</t>
  </si>
  <si>
    <t>3.12.</t>
  </si>
  <si>
    <t>3.13.</t>
  </si>
  <si>
    <t>5.1.3.</t>
  </si>
  <si>
    <t>par vienu diennakti neizmantojot veļu</t>
  </si>
  <si>
    <t>par vienu diennakti izmantojot veļu</t>
  </si>
  <si>
    <t>1.13.</t>
  </si>
  <si>
    <t xml:space="preserve">1.7. </t>
  </si>
  <si>
    <t>1.14.</t>
  </si>
  <si>
    <t>1.15.</t>
  </si>
  <si>
    <t>1.16.</t>
  </si>
  <si>
    <t>1.17.</t>
  </si>
  <si>
    <t>1.18.</t>
  </si>
  <si>
    <t>1.19.</t>
  </si>
  <si>
    <t>1.20.</t>
  </si>
  <si>
    <t>1.21.</t>
  </si>
  <si>
    <t>1.23.</t>
  </si>
  <si>
    <t>1.22.</t>
  </si>
  <si>
    <t xml:space="preserve">skolēniem un studentiem </t>
  </si>
  <si>
    <t>B kategorijas automašīnas vadīšanas teorētisko kursu apmācība:</t>
  </si>
  <si>
    <t>Cesvaines vidusskolas skolēniem</t>
  </si>
  <si>
    <t>BE kategorijas automašīnas vadīšanas teorētisko kursu apmācība:</t>
  </si>
  <si>
    <t>skolēniem un studentiem</t>
  </si>
  <si>
    <t>B un C1 kategorijas automašīnas vadīšanas teorētisko kursu apmācība:</t>
  </si>
  <si>
    <t>C1, ja ir B kategorija, automašīnas vadīšanas teorētisko kursu apmācība:</t>
  </si>
  <si>
    <t>C  kategorijas automašīnas vadīšanas teorētisko kursu apmācība</t>
  </si>
  <si>
    <t>3.3.3.</t>
  </si>
  <si>
    <t>3.4.3.</t>
  </si>
  <si>
    <t>3.5.1.</t>
  </si>
  <si>
    <t>3.5.2.</t>
  </si>
  <si>
    <t>6.1.4.</t>
  </si>
  <si>
    <t>6.1.5.</t>
  </si>
  <si>
    <t>6.1.6.</t>
  </si>
  <si>
    <t>6.2.2.</t>
  </si>
  <si>
    <t>6.2.3.</t>
  </si>
  <si>
    <t>6.2.4.</t>
  </si>
  <si>
    <t>6.2.5.</t>
  </si>
  <si>
    <t>6.2.6.</t>
  </si>
  <si>
    <t>8.2.10.</t>
  </si>
  <si>
    <t>8.2.11.</t>
  </si>
  <si>
    <t>8.2.12.</t>
  </si>
  <si>
    <t>8.2.7.</t>
  </si>
  <si>
    <t>8.2.8.</t>
  </si>
  <si>
    <t>8.1.9.</t>
  </si>
  <si>
    <t>8.2.9.</t>
  </si>
  <si>
    <t>Pielikums Nr.17</t>
  </si>
  <si>
    <t>Pielikums Nr.18</t>
  </si>
  <si>
    <t>Pielikums Nr.19</t>
  </si>
  <si>
    <t>6.4.5.</t>
  </si>
  <si>
    <t>6.5.</t>
  </si>
  <si>
    <t>6.6.</t>
  </si>
  <si>
    <t>6.6.1.</t>
  </si>
  <si>
    <t>6.6.2.</t>
  </si>
  <si>
    <t>Komunālie pakalpojumi Jumurdas un Sausnējas pagastos**</t>
  </si>
  <si>
    <t>1.2.1.1</t>
  </si>
  <si>
    <t>1.2.1.2</t>
  </si>
  <si>
    <t>1.2.1.3</t>
  </si>
  <si>
    <t>1.2.1.4</t>
  </si>
  <si>
    <t>1.2.2.1</t>
  </si>
  <si>
    <t>1.2.2.2</t>
  </si>
  <si>
    <t>1.2.2.3</t>
  </si>
  <si>
    <t>1.2.2.4</t>
  </si>
  <si>
    <t>Izdrukas pakalpojumi no datora:</t>
  </si>
  <si>
    <t>Kopēšanas pakalpojumi:</t>
  </si>
  <si>
    <t>**Maksas pakalpojumi stājas spēkā no 2022. gada 1. novembra</t>
  </si>
  <si>
    <t>Dalības maksa par pieaugušo tālākizgītības (t.sk. pedagogu prof. kompotences pilnveides) kursiem iekasē atbilstoši kursu izmaksām proporcionāli pieteikto dalībnieku skaitam, ja tas netiek finansēts no pašvaldības budžeta. Kursu izmaksas ar rīkojumu saskaņo Madonas novada pašvaldības izpilddirektors.</t>
  </si>
  <si>
    <t>** PVN nepiemēro pamatojoties uz  Pievienotās vērtības nodokļa likuma 52. panta, 1. daļas 12. punktu.</t>
  </si>
  <si>
    <t>* Tur kur pakalpojums tiek piedāvāts</t>
  </si>
  <si>
    <t>Biroja tehnikas izmantošanas pakalpojumi: *</t>
  </si>
  <si>
    <t>Ēdienu atlikumu realizācija *</t>
  </si>
  <si>
    <t>Ēdināšanas pakalpojums (bez produktu izmaksām) nometņu dalībniekiem *</t>
  </si>
  <si>
    <t>īslaicīga sociālā aprūpe institūcijā pilngadīgām personām MNP iedzīvotājiem (1.-3. aprūpes līmenis)</t>
  </si>
  <si>
    <t>īslaicīga sociālā aprūpe institūcijā pilngadīgām personām MNP iedzīvotājiem (4. aprūpes līmenis)</t>
  </si>
  <si>
    <t>12.7.5.1</t>
  </si>
  <si>
    <t>12.7.5.2</t>
  </si>
  <si>
    <t>12.7.5.3</t>
  </si>
  <si>
    <t>12.7.5.4</t>
  </si>
  <si>
    <t>12.7.5.5</t>
  </si>
  <si>
    <t>Sporta bāzes izmantošana sacensībām (iekļautas pamatslēpošanas trases un asfalta trase. Speciāla sagatavošana konkrētām sacensībām - atsevišķa samaksa):</t>
  </si>
  <si>
    <t>Ugunskura vieta ar malku</t>
  </si>
  <si>
    <t>m3</t>
  </si>
  <si>
    <t>Madonas Valsts ģimnāzijas telpu noma, par dienesta viesnīcas, Madonas Valsts ģimnāzijas internāta telpu izmantošanu pašvaldības rīkoto pasākumu dalībniekiem:</t>
  </si>
  <si>
    <t>bērni līdz 18 g.v. Un pensionāriem</t>
  </si>
  <si>
    <r>
      <t xml:space="preserve">Veļas mazgāšana un žāvēšana </t>
    </r>
    <r>
      <rPr>
        <vertAlign val="superscript"/>
        <sz val="11"/>
        <rFont val="Times New Roman"/>
        <family val="1"/>
        <charset val="186"/>
      </rPr>
      <t>6</t>
    </r>
  </si>
  <si>
    <t>m2</t>
  </si>
  <si>
    <t>Pārvaldīšanas administrēšanas maksa ***</t>
  </si>
  <si>
    <t>*** Tur kur pārvaldīšanu nodrošina pašvaldība</t>
  </si>
  <si>
    <t>29.09.2022.  lēmumam Nr.653</t>
  </si>
  <si>
    <t>(protokols Nr. 21, 46. p.)</t>
  </si>
  <si>
    <t>(Prot. Nr. 21, 46. p.)</t>
  </si>
  <si>
    <t>29.09.2022. lēmumam Nr. 653</t>
  </si>
  <si>
    <t>(protokols Nr. 21, 46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</si>
</sst>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0.000"/>
  </numFmts>
  <fonts count="56">
    <font>
      <sz val="11"/>
      <color theme="1"/>
      <name val="Calibri"/>
      <family val="2"/>
      <charset val="186"/>
      <scheme val="minor"/>
    </font>
    <font>
      <b/>
      <sz val="11"/>
      <color theme="1"/>
      <name val="Calibri"/>
      <family val="2"/>
      <charset val="186"/>
      <scheme val="minor"/>
    </font>
    <font>
      <sz val="11"/>
      <color theme="1"/>
      <name val="Times New Roman"/>
      <family val="1"/>
      <charset val="186"/>
    </font>
    <font>
      <b/>
      <sz val="14"/>
      <color theme="1"/>
      <name val="Times New Roman"/>
      <family val="1"/>
      <charset val="186"/>
    </font>
    <font>
      <b/>
      <sz val="12"/>
      <color theme="1"/>
      <name val="Times New Roman"/>
      <family val="1"/>
      <charset val="186"/>
    </font>
    <font>
      <sz val="12"/>
      <color theme="1"/>
      <name val="Times New Roman"/>
      <family val="1"/>
      <charset val="186"/>
    </font>
    <font>
      <b/>
      <sz val="10"/>
      <color theme="1"/>
      <name val="Times New Roman"/>
      <family val="1"/>
      <charset val="186"/>
    </font>
    <font>
      <sz val="10"/>
      <color theme="1"/>
      <name val="Times New Roman"/>
      <family val="1"/>
      <charset val="186"/>
    </font>
    <font>
      <sz val="10"/>
      <color theme="1"/>
      <name val="Calibri"/>
      <family val="2"/>
      <charset val="186"/>
      <scheme val="minor"/>
    </font>
    <font>
      <b/>
      <sz val="11"/>
      <color theme="1"/>
      <name val="Times New Roman"/>
      <family val="1"/>
      <charset val="186"/>
    </font>
    <font>
      <sz val="11"/>
      <name val="Times New Roman"/>
      <family val="1"/>
      <charset val="186"/>
    </font>
    <font>
      <b/>
      <sz val="12"/>
      <name val="Times New Roman"/>
      <family val="1"/>
      <charset val="186"/>
    </font>
    <font>
      <sz val="12"/>
      <name val="Times New Roman"/>
      <family val="1"/>
      <charset val="186"/>
    </font>
    <font>
      <sz val="10"/>
      <name val="Calibri"/>
      <family val="2"/>
      <charset val="186"/>
      <scheme val="minor"/>
    </font>
    <font>
      <sz val="11"/>
      <name val="Calibri"/>
      <family val="2"/>
      <charset val="186"/>
      <scheme val="minor"/>
    </font>
    <font>
      <b/>
      <sz val="10"/>
      <color theme="1"/>
      <name val="Calibri"/>
      <family val="2"/>
      <charset val="186"/>
      <scheme val="minor"/>
    </font>
    <font>
      <b/>
      <sz val="12"/>
      <color indexed="8"/>
      <name val="Times New Roman"/>
      <family val="1"/>
      <charset val="186"/>
    </font>
    <font>
      <b/>
      <sz val="11"/>
      <color indexed="8"/>
      <name val="Times New Roman"/>
      <family val="1"/>
      <charset val="186"/>
    </font>
    <font>
      <sz val="11"/>
      <color indexed="8"/>
      <name val="Times New Roman"/>
      <family val="1"/>
      <charset val="186"/>
    </font>
    <font>
      <sz val="14"/>
      <color theme="1"/>
      <name val="Times New Roman"/>
      <family val="1"/>
      <charset val="186"/>
    </font>
    <font>
      <b/>
      <i/>
      <sz val="12"/>
      <color indexed="8"/>
      <name val="Times New Roman"/>
      <family val="1"/>
      <charset val="186"/>
    </font>
    <font>
      <i/>
      <sz val="11"/>
      <color indexed="8"/>
      <name val="Times New Roman"/>
      <family val="1"/>
      <charset val="186"/>
    </font>
    <font>
      <sz val="12"/>
      <color indexed="8"/>
      <name val="Times New Roman"/>
      <family val="1"/>
      <charset val="186"/>
    </font>
    <font>
      <sz val="14"/>
      <name val="Times New Roman"/>
      <family val="1"/>
      <charset val="186"/>
    </font>
    <font>
      <sz val="11"/>
      <color theme="1"/>
      <name val="Calibri"/>
      <family val="2"/>
      <charset val="186"/>
      <scheme val="minor"/>
    </font>
    <font>
      <sz val="9"/>
      <color theme="1"/>
      <name val="Calibri"/>
      <family val="2"/>
      <charset val="186"/>
      <scheme val="minor"/>
    </font>
    <font>
      <sz val="10"/>
      <color rgb="FFFF0000"/>
      <name val="Calibri"/>
      <family val="2"/>
      <charset val="186"/>
      <scheme val="minor"/>
    </font>
    <font>
      <sz val="10"/>
      <name val="Times New Roman"/>
      <family val="1"/>
      <charset val="186"/>
    </font>
    <font>
      <vertAlign val="superscript"/>
      <sz val="10"/>
      <color theme="1"/>
      <name val="Times New Roman"/>
      <family val="1"/>
      <charset val="186"/>
    </font>
    <font>
      <vertAlign val="superscript"/>
      <sz val="10"/>
      <color theme="1"/>
      <name val="Calibri"/>
      <family val="2"/>
      <charset val="186"/>
      <scheme val="minor"/>
    </font>
    <font>
      <b/>
      <sz val="11"/>
      <name val="Times New Roman"/>
      <family val="1"/>
      <charset val="186"/>
    </font>
    <font>
      <sz val="11"/>
      <color rgb="FFFF0000"/>
      <name val="Times New Roman"/>
      <family val="1"/>
      <charset val="186"/>
    </font>
    <font>
      <sz val="11"/>
      <color rgb="FFFF0000"/>
      <name val="Calibri"/>
      <family val="2"/>
      <charset val="186"/>
      <scheme val="minor"/>
    </font>
    <font>
      <sz val="8"/>
      <name val="Calibri"/>
      <family val="2"/>
      <charset val="186"/>
      <scheme val="minor"/>
    </font>
    <font>
      <strike/>
      <sz val="11"/>
      <color theme="1"/>
      <name val="Times New Roman"/>
      <family val="1"/>
      <charset val="186"/>
    </font>
    <font>
      <vertAlign val="superscript"/>
      <sz val="11"/>
      <color theme="1"/>
      <name val="Times New Roman"/>
      <family val="1"/>
      <charset val="186"/>
    </font>
    <font>
      <sz val="11"/>
      <color theme="1"/>
      <name val="Times]"/>
      <charset val="186"/>
    </font>
    <font>
      <b/>
      <sz val="11"/>
      <color theme="1"/>
      <name val="Times]"/>
      <charset val="186"/>
    </font>
    <font>
      <sz val="11"/>
      <color rgb="FF000000"/>
      <name val="Times New Roman"/>
      <family val="1"/>
      <charset val="186"/>
    </font>
    <font>
      <b/>
      <sz val="11"/>
      <color rgb="FF000000"/>
      <name val="Times New Roman"/>
      <family val="1"/>
      <charset val="186"/>
    </font>
    <font>
      <i/>
      <sz val="11"/>
      <color theme="1"/>
      <name val="Times New Roman"/>
      <family val="1"/>
      <charset val="186"/>
    </font>
    <font>
      <b/>
      <i/>
      <sz val="11"/>
      <color theme="1"/>
      <name val="Times New Roman"/>
      <family val="1"/>
      <charset val="186"/>
    </font>
    <font>
      <i/>
      <sz val="11"/>
      <name val="Times New Roman"/>
      <family val="1"/>
      <charset val="186"/>
    </font>
    <font>
      <vertAlign val="superscript"/>
      <sz val="11"/>
      <name val="Times New Roman"/>
      <family val="1"/>
      <charset val="186"/>
    </font>
    <font>
      <sz val="12"/>
      <color rgb="FF000000"/>
      <name val="Times New Roman"/>
      <family val="1"/>
      <charset val="186"/>
    </font>
    <font>
      <sz val="12"/>
      <color rgb="FF414142"/>
      <name val="Times New Roman"/>
      <family val="1"/>
      <charset val="186"/>
    </font>
    <font>
      <sz val="10"/>
      <color rgb="FF414142"/>
      <name val="Arial"/>
      <family val="2"/>
      <charset val="186"/>
    </font>
    <font>
      <sz val="11"/>
      <color theme="1"/>
      <name val="Times New Roman"/>
      <family val="1"/>
    </font>
    <font>
      <i/>
      <sz val="11"/>
      <color rgb="FF000000"/>
      <name val="Times New Roman"/>
      <family val="1"/>
      <charset val="186"/>
    </font>
    <font>
      <strike/>
      <sz val="11"/>
      <color rgb="FFFF0000"/>
      <name val="Times New Roman"/>
      <family val="1"/>
      <charset val="186"/>
    </font>
    <font>
      <b/>
      <sz val="11"/>
      <name val="Times]"/>
      <charset val="186"/>
    </font>
    <font>
      <b/>
      <sz val="11"/>
      <name val="Calibri"/>
      <family val="2"/>
      <charset val="186"/>
      <scheme val="minor"/>
    </font>
    <font>
      <sz val="11"/>
      <name val="Times]"/>
      <charset val="186"/>
    </font>
    <font>
      <b/>
      <sz val="11"/>
      <color rgb="FFFA7D00"/>
      <name val="Calibri"/>
      <family val="2"/>
      <charset val="186"/>
      <scheme val="minor"/>
    </font>
    <font>
      <sz val="11"/>
      <color rgb="FF212529"/>
      <name val="Segoe UI"/>
      <family val="2"/>
      <charset val="186"/>
    </font>
    <font>
      <strike/>
      <sz val="11"/>
      <name val="Times New Roman"/>
      <family val="1"/>
      <charset val="186"/>
    </font>
  </fonts>
  <fills count="4">
    <fill>
      <patternFill patternType="none"/>
    </fill>
    <fill>
      <patternFill patternType="gray125"/>
    </fill>
    <fill>
      <patternFill patternType="solid">
        <fgColor theme="9" tint="0.79998168889431442"/>
        <bgColor indexed="64"/>
      </patternFill>
    </fill>
    <fill>
      <patternFill patternType="solid">
        <fgColor rgb="FFF2F2F2"/>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rgb="FF7F7F7F"/>
      </left>
      <right style="thin">
        <color rgb="FF7F7F7F"/>
      </right>
      <top style="thin">
        <color rgb="FF7F7F7F"/>
      </top>
      <bottom style="thin">
        <color rgb="FF7F7F7F"/>
      </bottom>
      <diagonal/>
    </border>
  </borders>
  <cellStyleXfs count="7">
    <xf numFmtId="0" fontId="0" fillId="0" borderId="0"/>
    <xf numFmtId="9"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53" fillId="3" borderId="18" applyNumberFormat="0" applyAlignment="0" applyProtection="0"/>
  </cellStyleXfs>
  <cellXfs count="525">
    <xf numFmtId="0" fontId="0" fillId="0" borderId="0" xfId="0"/>
    <xf numFmtId="0" fontId="2" fillId="0" borderId="0" xfId="0" applyFont="1"/>
    <xf numFmtId="0" fontId="2" fillId="0" borderId="0" xfId="0" applyFont="1" applyAlignment="1">
      <alignment wrapText="1"/>
    </xf>
    <xf numFmtId="0" fontId="2" fillId="0" borderId="1" xfId="0" applyFont="1" applyBorder="1"/>
    <xf numFmtId="0" fontId="2" fillId="0" borderId="1" xfId="0" applyFont="1" applyBorder="1" applyAlignment="1">
      <alignment wrapText="1"/>
    </xf>
    <xf numFmtId="2" fontId="2" fillId="0" borderId="2" xfId="0" applyNumberFormat="1" applyFont="1" applyBorder="1" applyAlignment="1">
      <alignment wrapText="1"/>
    </xf>
    <xf numFmtId="0" fontId="2" fillId="0" borderId="1" xfId="0" applyFont="1" applyBorder="1" applyAlignment="1">
      <alignment horizontal="center"/>
    </xf>
    <xf numFmtId="0" fontId="0" fillId="0" borderId="1" xfId="0" applyBorder="1"/>
    <xf numFmtId="0" fontId="10" fillId="0" borderId="0" xfId="0" applyFont="1"/>
    <xf numFmtId="0" fontId="10" fillId="0" borderId="0" xfId="0" applyFont="1" applyAlignment="1">
      <alignment wrapText="1"/>
    </xf>
    <xf numFmtId="0" fontId="10" fillId="0" borderId="0" xfId="0" applyFont="1" applyAlignment="1">
      <alignment horizontal="right" wrapText="1"/>
    </xf>
    <xf numFmtId="0" fontId="12" fillId="0" borderId="0" xfId="0" applyFont="1" applyAlignment="1">
      <alignment horizontal="center" wrapText="1"/>
    </xf>
    <xf numFmtId="0" fontId="10" fillId="0" borderId="1" xfId="0" applyFont="1" applyBorder="1"/>
    <xf numFmtId="0" fontId="10" fillId="0" borderId="1" xfId="0" applyFont="1" applyBorder="1" applyAlignment="1">
      <alignment wrapText="1"/>
    </xf>
    <xf numFmtId="0" fontId="13" fillId="0" borderId="1" xfId="0" applyFont="1" applyBorder="1" applyAlignment="1">
      <alignment horizontal="center"/>
    </xf>
    <xf numFmtId="0" fontId="13" fillId="0" borderId="1" xfId="0" applyFont="1" applyBorder="1"/>
    <xf numFmtId="0" fontId="4" fillId="0" borderId="0" xfId="0" applyFont="1" applyAlignment="1">
      <alignment horizontal="center" wrapText="1"/>
    </xf>
    <xf numFmtId="0" fontId="5" fillId="0" borderId="0" xfId="0" applyFont="1" applyAlignment="1">
      <alignment horizontal="center" wrapText="1"/>
    </xf>
    <xf numFmtId="0" fontId="5" fillId="0" borderId="0" xfId="0" applyFont="1" applyAlignment="1">
      <alignment horizontal="center" vertical="center"/>
    </xf>
    <xf numFmtId="0" fontId="5" fillId="0" borderId="0" xfId="0" applyFont="1" applyAlignment="1">
      <alignment vertical="center" wrapText="1"/>
    </xf>
    <xf numFmtId="0" fontId="0" fillId="0" borderId="0" xfId="0" applyAlignment="1">
      <alignment wrapText="1"/>
    </xf>
    <xf numFmtId="0" fontId="17" fillId="0" borderId="0" xfId="0" applyFont="1" applyAlignment="1">
      <alignment wrapText="1"/>
    </xf>
    <xf numFmtId="0" fontId="18" fillId="0" borderId="1" xfId="0" applyFont="1" applyBorder="1"/>
    <xf numFmtId="0" fontId="18" fillId="0" borderId="0" xfId="0" applyFont="1"/>
    <xf numFmtId="0" fontId="18" fillId="0" borderId="1" xfId="0" applyFont="1" applyBorder="1" applyAlignment="1">
      <alignment horizontal="justify" vertical="center" wrapText="1"/>
    </xf>
    <xf numFmtId="0" fontId="16" fillId="0" borderId="0" xfId="0" applyFont="1" applyAlignment="1">
      <alignment horizontal="center" wrapText="1"/>
    </xf>
    <xf numFmtId="0" fontId="3" fillId="0" borderId="0" xfId="0" applyFont="1" applyAlignment="1">
      <alignment horizontal="center" wrapText="1"/>
    </xf>
    <xf numFmtId="0" fontId="19" fillId="0" borderId="0" xfId="0" applyFont="1" applyAlignment="1">
      <alignment horizontal="center" wrapText="1"/>
    </xf>
    <xf numFmtId="0" fontId="0" fillId="0" borderId="0" xfId="0" applyAlignment="1">
      <alignment horizontal="center"/>
    </xf>
    <xf numFmtId="0" fontId="18" fillId="0" borderId="1" xfId="0" applyFont="1" applyBorder="1" applyAlignment="1">
      <alignment vertical="top" wrapText="1"/>
    </xf>
    <xf numFmtId="0" fontId="18" fillId="0" borderId="1" xfId="0" applyFont="1" applyBorder="1" applyAlignment="1">
      <alignment horizontal="center" vertical="center" wrapText="1"/>
    </xf>
    <xf numFmtId="2" fontId="18" fillId="0" borderId="1" xfId="0" applyNumberFormat="1" applyFont="1" applyBorder="1" applyAlignment="1">
      <alignment horizontal="center" vertical="center" wrapText="1"/>
    </xf>
    <xf numFmtId="0" fontId="20" fillId="0" borderId="1" xfId="0" applyFont="1" applyBorder="1" applyAlignment="1">
      <alignment vertical="top" wrapText="1"/>
    </xf>
    <xf numFmtId="0" fontId="20" fillId="0" borderId="1" xfId="0" applyFont="1" applyBorder="1" applyAlignment="1">
      <alignment horizontal="center" vertical="center" wrapText="1"/>
    </xf>
    <xf numFmtId="0" fontId="0" fillId="0" borderId="1" xfId="0" applyBorder="1" applyAlignment="1">
      <alignment horizontal="center" vertical="center"/>
    </xf>
    <xf numFmtId="0" fontId="18" fillId="0" borderId="1" xfId="0" applyFont="1" applyBorder="1" applyAlignment="1">
      <alignment vertical="center" wrapText="1"/>
    </xf>
    <xf numFmtId="2"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2" fontId="2" fillId="0" borderId="1" xfId="0" applyNumberFormat="1" applyFont="1" applyBorder="1" applyAlignment="1">
      <alignment horizontal="center"/>
    </xf>
    <xf numFmtId="0" fontId="16" fillId="0" borderId="0" xfId="0" applyFont="1" applyAlignment="1">
      <alignment horizontal="center" vertical="center" wrapText="1"/>
    </xf>
    <xf numFmtId="0" fontId="18" fillId="0" borderId="0" xfId="0" applyFont="1" applyAlignment="1">
      <alignment horizontal="justify" vertical="center" wrapText="1"/>
    </xf>
    <xf numFmtId="0" fontId="2" fillId="0" borderId="1" xfId="0" applyFont="1" applyBorder="1" applyAlignment="1">
      <alignment vertical="center" wrapText="1"/>
    </xf>
    <xf numFmtId="0" fontId="9" fillId="0" borderId="1" xfId="0" applyFont="1" applyBorder="1" applyAlignment="1">
      <alignment vertical="center" wrapText="1"/>
    </xf>
    <xf numFmtId="0" fontId="2" fillId="0" borderId="1" xfId="0" applyFont="1" applyBorder="1" applyAlignment="1">
      <alignment horizontal="center" vertical="center" wrapText="1"/>
    </xf>
    <xf numFmtId="0" fontId="16" fillId="0" borderId="0" xfId="0" applyFont="1" applyAlignment="1">
      <alignment horizontal="left"/>
    </xf>
    <xf numFmtId="0" fontId="0" fillId="0" borderId="0" xfId="0" applyAlignment="1">
      <alignment horizontal="left"/>
    </xf>
    <xf numFmtId="0" fontId="9" fillId="0" borderId="1" xfId="0" applyFont="1" applyBorder="1"/>
    <xf numFmtId="0" fontId="18" fillId="0" borderId="1" xfId="0" applyFont="1" applyBorder="1" applyAlignment="1">
      <alignment horizontal="center" vertical="top" wrapText="1"/>
    </xf>
    <xf numFmtId="0" fontId="2" fillId="0" borderId="1" xfId="0" applyFont="1" applyBorder="1" applyAlignment="1">
      <alignment horizontal="center" wrapText="1"/>
    </xf>
    <xf numFmtId="0" fontId="11" fillId="0" borderId="0" xfId="0" applyFont="1" applyAlignment="1">
      <alignment horizontal="center" wrapText="1"/>
    </xf>
    <xf numFmtId="0" fontId="9" fillId="0" borderId="0" xfId="0" applyFont="1" applyAlignment="1">
      <alignment horizontal="center" wrapText="1"/>
    </xf>
    <xf numFmtId="0" fontId="5" fillId="0" borderId="0" xfId="0" applyFont="1" applyAlignment="1">
      <alignment horizontal="center" vertical="center" wrapText="1"/>
    </xf>
    <xf numFmtId="0" fontId="25" fillId="0" borderId="0" xfId="0" applyFont="1" applyAlignment="1">
      <alignment horizontal="center"/>
    </xf>
    <xf numFmtId="0" fontId="8" fillId="0" borderId="1" xfId="0" applyFont="1" applyBorder="1" applyAlignment="1">
      <alignment horizontal="center"/>
    </xf>
    <xf numFmtId="0" fontId="8" fillId="0" borderId="1" xfId="0" applyFont="1" applyBorder="1"/>
    <xf numFmtId="0" fontId="0" fillId="0" borderId="0" xfId="0" applyAlignment="1">
      <alignment horizontal="right"/>
    </xf>
    <xf numFmtId="0" fontId="2" fillId="0" borderId="0" xfId="0" applyFont="1" applyAlignment="1">
      <alignment horizontal="right" wrapText="1"/>
    </xf>
    <xf numFmtId="0" fontId="2" fillId="0" borderId="0" xfId="0" applyFont="1" applyAlignment="1">
      <alignment horizontal="right"/>
    </xf>
    <xf numFmtId="0" fontId="8" fillId="0" borderId="0" xfId="0" applyFont="1"/>
    <xf numFmtId="0" fontId="10" fillId="0" borderId="1" xfId="0" applyFont="1" applyBorder="1" applyAlignment="1">
      <alignment vertical="top" wrapText="1"/>
    </xf>
    <xf numFmtId="0" fontId="7" fillId="0" borderId="0" xfId="0" applyFont="1"/>
    <xf numFmtId="0" fontId="10" fillId="0" borderId="1" xfId="0" applyFont="1" applyBorder="1" applyAlignment="1">
      <alignment horizontal="center" wrapText="1"/>
    </xf>
    <xf numFmtId="0" fontId="2" fillId="0" borderId="1" xfId="0" applyFont="1" applyBorder="1" applyAlignment="1">
      <alignment horizontal="left" indent="2"/>
    </xf>
    <xf numFmtId="0" fontId="10" fillId="0" borderId="1" xfId="0" applyFont="1" applyBorder="1" applyAlignment="1">
      <alignment horizontal="left" indent="2"/>
    </xf>
    <xf numFmtId="0" fontId="2" fillId="0" borderId="1" xfId="0" applyFont="1" applyBorder="1" applyAlignment="1">
      <alignment horizontal="left" wrapText="1" indent="1"/>
    </xf>
    <xf numFmtId="0" fontId="2" fillId="0" borderId="1" xfId="0" applyFont="1" applyBorder="1" applyAlignment="1">
      <alignment horizontal="left" wrapText="1"/>
    </xf>
    <xf numFmtId="0" fontId="2" fillId="0" borderId="1" xfId="0" applyFont="1" applyBorder="1" applyAlignment="1">
      <alignment horizontal="left"/>
    </xf>
    <xf numFmtId="2" fontId="2" fillId="0" borderId="1" xfId="0" applyNumberFormat="1" applyFont="1" applyBorder="1"/>
    <xf numFmtId="0" fontId="10" fillId="0" borderId="1" xfId="0" applyFont="1" applyBorder="1" applyAlignment="1">
      <alignment horizontal="center"/>
    </xf>
    <xf numFmtId="0" fontId="2" fillId="0" borderId="1" xfId="0" applyFont="1" applyBorder="1" applyAlignment="1">
      <alignment horizontal="left" vertical="center" wrapText="1" indent="1"/>
    </xf>
    <xf numFmtId="0" fontId="10" fillId="0" borderId="1" xfId="0" applyFont="1" applyBorder="1" applyAlignment="1">
      <alignment horizontal="left" indent="1"/>
    </xf>
    <xf numFmtId="0" fontId="2" fillId="0" borderId="1" xfId="0" applyFont="1" applyBorder="1" applyAlignment="1">
      <alignment horizontal="left" indent="1"/>
    </xf>
    <xf numFmtId="0" fontId="9" fillId="0" borderId="1" xfId="0" applyFont="1" applyBorder="1" applyAlignment="1">
      <alignment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xf>
    <xf numFmtId="2" fontId="18" fillId="0" borderId="1" xfId="0" applyNumberFormat="1" applyFont="1" applyBorder="1" applyAlignment="1">
      <alignment horizontal="center"/>
    </xf>
    <xf numFmtId="2" fontId="2" fillId="0" borderId="1" xfId="0" applyNumberFormat="1" applyFont="1" applyBorder="1" applyAlignment="1">
      <alignment horizontal="center" wrapText="1"/>
    </xf>
    <xf numFmtId="2" fontId="2" fillId="0" borderId="2" xfId="0" applyNumberFormat="1" applyFont="1" applyBorder="1" applyAlignment="1">
      <alignment horizontal="center" wrapText="1"/>
    </xf>
    <xf numFmtId="2" fontId="2" fillId="0" borderId="1" xfId="0" applyNumberFormat="1" applyFont="1" applyBorder="1" applyAlignment="1">
      <alignment horizontal="center" vertical="center" wrapText="1"/>
    </xf>
    <xf numFmtId="0" fontId="2" fillId="0" borderId="1" xfId="0" applyFont="1" applyBorder="1" applyAlignment="1">
      <alignment horizontal="left" wrapText="1" indent="2"/>
    </xf>
    <xf numFmtId="16" fontId="2" fillId="0" borderId="1" xfId="0" applyNumberFormat="1" applyFont="1" applyBorder="1" applyAlignment="1">
      <alignment horizontal="left" indent="1"/>
    </xf>
    <xf numFmtId="0" fontId="2" fillId="0" borderId="1" xfId="0" applyFont="1" applyBorder="1" applyAlignment="1">
      <alignment horizontal="left" vertical="center" indent="1"/>
    </xf>
    <xf numFmtId="14" fontId="2" fillId="0" borderId="1" xfId="0" applyNumberFormat="1" applyFont="1" applyBorder="1" applyAlignment="1">
      <alignment horizontal="left" indent="2"/>
    </xf>
    <xf numFmtId="0" fontId="2" fillId="0" borderId="0" xfId="0" applyFont="1" applyAlignment="1">
      <alignment horizontal="center" vertical="center"/>
    </xf>
    <xf numFmtId="0" fontId="2" fillId="0" borderId="8" xfId="0" applyFont="1" applyBorder="1" applyAlignment="1">
      <alignment horizontal="left" wrapText="1"/>
    </xf>
    <xf numFmtId="0" fontId="32" fillId="0" borderId="0" xfId="0" applyFont="1"/>
    <xf numFmtId="0" fontId="5" fillId="0" borderId="3" xfId="0" applyFont="1" applyBorder="1" applyAlignment="1">
      <alignment horizontal="left" vertical="center" wrapText="1" indent="1"/>
    </xf>
    <xf numFmtId="0" fontId="18" fillId="0" borderId="1" xfId="0" applyFont="1" applyBorder="1" applyAlignment="1">
      <alignment horizontal="left" vertical="center" wrapText="1"/>
    </xf>
    <xf numFmtId="0" fontId="5" fillId="0" borderId="3" xfId="0" applyFont="1" applyBorder="1" applyAlignment="1">
      <alignment horizontal="left" vertical="center" wrapText="1" indent="2"/>
    </xf>
    <xf numFmtId="0" fontId="2" fillId="0" borderId="3" xfId="0" applyFont="1" applyBorder="1" applyAlignment="1">
      <alignment horizontal="left" vertical="center" wrapText="1" indent="1"/>
    </xf>
    <xf numFmtId="0" fontId="2" fillId="0" borderId="3" xfId="0" applyFont="1" applyBorder="1" applyAlignment="1">
      <alignment horizontal="left" vertical="center" wrapText="1" indent="2"/>
    </xf>
    <xf numFmtId="0" fontId="2" fillId="0" borderId="3" xfId="0" applyFont="1" applyBorder="1" applyAlignment="1">
      <alignment horizontal="left" vertical="center" wrapText="1"/>
    </xf>
    <xf numFmtId="2" fontId="2" fillId="0" borderId="3" xfId="0" applyNumberFormat="1" applyFont="1" applyBorder="1" applyAlignment="1">
      <alignment horizontal="center" vertical="center" wrapText="1"/>
    </xf>
    <xf numFmtId="2" fontId="2" fillId="0" borderId="4" xfId="0" applyNumberFormat="1" applyFont="1" applyBorder="1" applyAlignment="1">
      <alignment horizontal="center" vertical="center" wrapText="1"/>
    </xf>
    <xf numFmtId="0" fontId="5" fillId="0" borderId="1" xfId="0" applyFont="1" applyBorder="1" applyAlignment="1">
      <alignment horizontal="left" vertical="center" wrapText="1" indent="1"/>
    </xf>
    <xf numFmtId="0" fontId="2" fillId="0" borderId="1" xfId="0" applyFont="1" applyBorder="1" applyAlignment="1">
      <alignment horizontal="left" vertical="center" wrapText="1"/>
    </xf>
    <xf numFmtId="0" fontId="10" fillId="0" borderId="1" xfId="0" applyFont="1" applyBorder="1" applyAlignment="1">
      <alignment horizontal="left" wrapText="1" indent="1"/>
    </xf>
    <xf numFmtId="0" fontId="12" fillId="0" borderId="1" xfId="0" applyFont="1" applyBorder="1" applyAlignment="1">
      <alignment horizontal="left" vertical="center" wrapText="1" indent="1"/>
    </xf>
    <xf numFmtId="0" fontId="10" fillId="0" borderId="1" xfId="0" applyFont="1" applyBorder="1" applyAlignment="1">
      <alignment horizontal="left" wrapText="1" indent="2"/>
    </xf>
    <xf numFmtId="2" fontId="10" fillId="0" borderId="1" xfId="0" applyNumberFormat="1" applyFont="1" applyBorder="1" applyAlignment="1">
      <alignment horizontal="center" wrapText="1"/>
    </xf>
    <xf numFmtId="0" fontId="31" fillId="0" borderId="0" xfId="0" applyFont="1"/>
    <xf numFmtId="165" fontId="2" fillId="0" borderId="1" xfId="0" applyNumberFormat="1" applyFont="1" applyBorder="1" applyAlignment="1">
      <alignment horizontal="center"/>
    </xf>
    <xf numFmtId="0" fontId="2" fillId="0" borderId="1" xfId="0" applyFont="1" applyBorder="1" applyAlignment="1">
      <alignment horizontal="left" vertical="center" wrapText="1" indent="3"/>
    </xf>
    <xf numFmtId="0" fontId="2" fillId="0" borderId="1" xfId="0" applyFont="1" applyBorder="1" applyAlignment="1">
      <alignment horizontal="left" indent="3"/>
    </xf>
    <xf numFmtId="0" fontId="2" fillId="0" borderId="1" xfId="0" applyFont="1" applyBorder="1" applyAlignment="1">
      <alignment horizontal="left" vertical="center" wrapText="1" indent="2"/>
    </xf>
    <xf numFmtId="0" fontId="9" fillId="0" borderId="1" xfId="0" applyFont="1" applyBorder="1" applyAlignment="1">
      <alignment horizontal="left" vertical="center" wrapText="1"/>
    </xf>
    <xf numFmtId="0" fontId="36" fillId="0" borderId="0" xfId="0" applyFont="1"/>
    <xf numFmtId="0" fontId="37" fillId="0" borderId="1" xfId="0" applyFont="1" applyBorder="1" applyAlignment="1">
      <alignment wrapText="1"/>
    </xf>
    <xf numFmtId="0" fontId="36" fillId="0" borderId="1" xfId="0" applyFont="1" applyBorder="1" applyAlignment="1">
      <alignment horizontal="left" indent="1"/>
    </xf>
    <xf numFmtId="0" fontId="18" fillId="0" borderId="1" xfId="0" applyFont="1" applyBorder="1" applyAlignment="1">
      <alignment horizontal="left" indent="1"/>
    </xf>
    <xf numFmtId="0" fontId="18" fillId="0" borderId="1" xfId="0" applyFont="1" applyBorder="1" applyAlignment="1">
      <alignment horizontal="left" wrapText="1" indent="1"/>
    </xf>
    <xf numFmtId="0" fontId="18" fillId="0" borderId="1" xfId="0" applyFont="1" applyBorder="1" applyAlignment="1">
      <alignment horizontal="left" wrapText="1" indent="2"/>
    </xf>
    <xf numFmtId="14" fontId="18" fillId="0" borderId="1" xfId="0" applyNumberFormat="1" applyFont="1" applyBorder="1" applyAlignment="1">
      <alignment horizontal="left" indent="2"/>
    </xf>
    <xf numFmtId="0" fontId="18" fillId="0" borderId="6" xfId="0" applyFont="1" applyBorder="1" applyAlignment="1">
      <alignment horizontal="left" wrapText="1" indent="2"/>
    </xf>
    <xf numFmtId="0" fontId="18" fillId="0" borderId="1" xfId="0" applyFont="1" applyBorder="1" applyAlignment="1">
      <alignment horizontal="left" vertical="center" wrapText="1" indent="1"/>
    </xf>
    <xf numFmtId="2" fontId="18" fillId="0" borderId="6" xfId="0" applyNumberFormat="1" applyFont="1" applyBorder="1" applyAlignment="1">
      <alignment horizontal="center"/>
    </xf>
    <xf numFmtId="0" fontId="38" fillId="0" borderId="1" xfId="0" applyFont="1" applyBorder="1" applyAlignment="1">
      <alignment horizontal="center" vertical="center" wrapText="1"/>
    </xf>
    <xf numFmtId="2" fontId="38" fillId="0" borderId="1" xfId="0" applyNumberFormat="1" applyFont="1" applyBorder="1" applyAlignment="1">
      <alignment horizontal="center" vertical="center" wrapText="1"/>
    </xf>
    <xf numFmtId="0" fontId="38" fillId="0" borderId="1" xfId="0" applyFont="1" applyBorder="1" applyAlignment="1">
      <alignment vertical="center" wrapText="1"/>
    </xf>
    <xf numFmtId="0" fontId="2" fillId="0" borderId="1" xfId="0" applyFont="1" applyBorder="1" applyAlignment="1">
      <alignment horizontal="center" vertical="top"/>
    </xf>
    <xf numFmtId="2" fontId="10" fillId="0" borderId="1" xfId="0" applyNumberFormat="1" applyFont="1" applyBorder="1" applyAlignment="1">
      <alignment horizontal="center" vertical="top"/>
    </xf>
    <xf numFmtId="0" fontId="10" fillId="0" borderId="1" xfId="0" applyFont="1" applyBorder="1" applyAlignment="1">
      <alignment horizontal="left" vertical="top" wrapText="1" indent="1"/>
    </xf>
    <xf numFmtId="49" fontId="16" fillId="0" borderId="1" xfId="0" applyNumberFormat="1" applyFont="1" applyBorder="1" applyAlignment="1">
      <alignment horizontal="left" vertical="center" wrapText="1"/>
    </xf>
    <xf numFmtId="0" fontId="18" fillId="0" borderId="1" xfId="0" applyFont="1" applyBorder="1" applyAlignment="1">
      <alignment horizontal="left" vertical="top" wrapText="1" indent="1"/>
    </xf>
    <xf numFmtId="0" fontId="22" fillId="0" borderId="1" xfId="0" applyFont="1" applyBorder="1" applyAlignment="1">
      <alignment horizontal="left" vertical="top" wrapText="1" indent="1"/>
    </xf>
    <xf numFmtId="0" fontId="18" fillId="0" borderId="1" xfId="0" applyFont="1" applyBorder="1" applyAlignment="1">
      <alignment horizontal="left" vertical="top" wrapText="1" indent="2"/>
    </xf>
    <xf numFmtId="0" fontId="18" fillId="0" borderId="1" xfId="0" applyFont="1" applyBorder="1" applyAlignment="1">
      <alignment horizontal="left" vertical="center" wrapText="1" indent="2"/>
    </xf>
    <xf numFmtId="0" fontId="2" fillId="0" borderId="1" xfId="0" applyFont="1" applyBorder="1" applyAlignment="1">
      <alignment vertical="center"/>
    </xf>
    <xf numFmtId="0" fontId="5" fillId="0" borderId="1" xfId="0" applyFont="1" applyBorder="1" applyAlignment="1">
      <alignment horizontal="left" vertical="center" wrapText="1" indent="2"/>
    </xf>
    <xf numFmtId="0" fontId="22" fillId="0" borderId="1" xfId="0" applyFont="1" applyBorder="1" applyAlignment="1">
      <alignment horizontal="left" vertical="top" wrapText="1" indent="2"/>
    </xf>
    <xf numFmtId="16" fontId="10" fillId="0" borderId="1" xfId="0" applyNumberFormat="1" applyFont="1" applyBorder="1" applyAlignment="1">
      <alignment horizontal="left" vertical="top" wrapText="1" indent="1"/>
    </xf>
    <xf numFmtId="16" fontId="2" fillId="0" borderId="1" xfId="0" applyNumberFormat="1" applyFont="1" applyBorder="1" applyAlignment="1">
      <alignment horizontal="left" indent="2"/>
    </xf>
    <xf numFmtId="0" fontId="2" fillId="0" borderId="1" xfId="0" applyFont="1" applyBorder="1" applyAlignment="1">
      <alignment horizontal="left" vertical="center"/>
    </xf>
    <xf numFmtId="0" fontId="9" fillId="2" borderId="1" xfId="0" applyFont="1" applyFill="1" applyBorder="1"/>
    <xf numFmtId="16" fontId="2" fillId="0" borderId="1" xfId="0" applyNumberFormat="1" applyFont="1" applyBorder="1" applyAlignment="1">
      <alignment horizontal="left" indent="3"/>
    </xf>
    <xf numFmtId="16" fontId="2" fillId="0" borderId="1" xfId="0" applyNumberFormat="1" applyFont="1" applyBorder="1" applyAlignment="1">
      <alignment horizontal="left" vertical="center" indent="2"/>
    </xf>
    <xf numFmtId="0" fontId="2" fillId="0" borderId="1" xfId="0" applyFont="1" applyBorder="1" applyAlignment="1">
      <alignment horizontal="left" vertical="center" indent="3"/>
    </xf>
    <xf numFmtId="0" fontId="10" fillId="0" borderId="1" xfId="0" applyFont="1" applyBorder="1" applyAlignment="1">
      <alignment horizontal="left" vertical="center" indent="3"/>
    </xf>
    <xf numFmtId="0" fontId="10" fillId="0" borderId="1" xfId="0" applyFont="1" applyBorder="1" applyAlignment="1">
      <alignment horizontal="left" vertical="center" wrapText="1" indent="1"/>
    </xf>
    <xf numFmtId="0" fontId="2" fillId="0" borderId="9" xfId="0" applyFont="1" applyBorder="1" applyAlignment="1">
      <alignment horizontal="left" vertical="center" wrapText="1" indent="1"/>
    </xf>
    <xf numFmtId="2" fontId="10" fillId="0" borderId="0" xfId="0" applyNumberFormat="1" applyFont="1"/>
    <xf numFmtId="2" fontId="31" fillId="0" borderId="10" xfId="0" applyNumberFormat="1" applyFont="1" applyBorder="1" applyAlignment="1">
      <alignment horizontal="left"/>
    </xf>
    <xf numFmtId="0" fontId="10" fillId="0" borderId="1" xfId="0" applyFont="1" applyBorder="1" applyAlignment="1">
      <alignment horizontal="left" vertical="center" wrapText="1" indent="2"/>
    </xf>
    <xf numFmtId="0" fontId="2" fillId="0" borderId="0" xfId="0" applyFont="1" applyAlignment="1">
      <alignment horizontal="left" wrapText="1"/>
    </xf>
    <xf numFmtId="0" fontId="31" fillId="0" borderId="1" xfId="0" applyFont="1" applyBorder="1" applyAlignment="1">
      <alignment horizontal="center"/>
    </xf>
    <xf numFmtId="0" fontId="9" fillId="0" borderId="0" xfId="0" applyFont="1" applyAlignment="1">
      <alignment horizontal="left" vertical="center" wrapText="1"/>
    </xf>
    <xf numFmtId="2" fontId="2" fillId="0" borderId="0" xfId="0" applyNumberFormat="1" applyFont="1" applyAlignment="1">
      <alignment horizontal="center"/>
    </xf>
    <xf numFmtId="0" fontId="2" fillId="0" borderId="0" xfId="0" applyFont="1" applyAlignment="1">
      <alignment horizontal="center"/>
    </xf>
    <xf numFmtId="0" fontId="8" fillId="0" borderId="0" xfId="0" applyFont="1" applyAlignment="1">
      <alignment horizontal="center" wrapText="1"/>
    </xf>
    <xf numFmtId="2" fontId="10" fillId="0" borderId="1" xfId="0" applyNumberFormat="1" applyFont="1" applyBorder="1" applyAlignment="1">
      <alignment horizontal="center"/>
    </xf>
    <xf numFmtId="16" fontId="2" fillId="0" borderId="1" xfId="0" applyNumberFormat="1" applyFont="1" applyBorder="1" applyAlignment="1">
      <alignment horizontal="left" vertical="center" indent="1"/>
    </xf>
    <xf numFmtId="16" fontId="2" fillId="0" borderId="1" xfId="0" applyNumberFormat="1" applyFont="1" applyBorder="1" applyAlignment="1">
      <alignment horizontal="left" vertical="center" indent="3"/>
    </xf>
    <xf numFmtId="16" fontId="10" fillId="0" borderId="1" xfId="0" applyNumberFormat="1" applyFont="1" applyBorder="1" applyAlignment="1">
      <alignment horizontal="left" vertical="center" indent="2"/>
    </xf>
    <xf numFmtId="0" fontId="10" fillId="0" borderId="1" xfId="0" applyFont="1" applyBorder="1" applyAlignment="1">
      <alignment horizontal="left" vertical="center" wrapText="1" indent="3"/>
    </xf>
    <xf numFmtId="16" fontId="10" fillId="0" borderId="1" xfId="0" applyNumberFormat="1" applyFont="1" applyBorder="1" applyAlignment="1">
      <alignment horizontal="left" vertical="center" indent="3"/>
    </xf>
    <xf numFmtId="0" fontId="32" fillId="0" borderId="1" xfId="0" applyFont="1" applyBorder="1"/>
    <xf numFmtId="0" fontId="15" fillId="0" borderId="1" xfId="0" applyFont="1" applyBorder="1"/>
    <xf numFmtId="9" fontId="2" fillId="0" borderId="1" xfId="1" applyFont="1" applyBorder="1" applyAlignment="1">
      <alignment horizontal="center"/>
    </xf>
    <xf numFmtId="2" fontId="2" fillId="0" borderId="1" xfId="0" applyNumberFormat="1" applyFont="1" applyBorder="1" applyAlignment="1">
      <alignment horizontal="center" vertical="top"/>
    </xf>
    <xf numFmtId="0" fontId="18" fillId="0" borderId="0" xfId="0" applyFont="1" applyAlignment="1">
      <alignment horizontal="left" vertical="center" wrapText="1" indent="1"/>
    </xf>
    <xf numFmtId="2" fontId="18" fillId="0" borderId="0" xfId="0" applyNumberFormat="1" applyFont="1" applyAlignment="1">
      <alignment horizontal="center"/>
    </xf>
    <xf numFmtId="0" fontId="31" fillId="0" borderId="1" xfId="0" applyFont="1" applyBorder="1" applyAlignment="1">
      <alignment horizontal="center" vertical="top"/>
    </xf>
    <xf numFmtId="2" fontId="10" fillId="0" borderId="0" xfId="0" applyNumberFormat="1" applyFont="1" applyAlignment="1">
      <alignment horizontal="center"/>
    </xf>
    <xf numFmtId="0" fontId="32" fillId="0" borderId="0" xfId="0" applyFont="1" applyAlignment="1">
      <alignment horizontal="right"/>
    </xf>
    <xf numFmtId="49" fontId="16" fillId="0" borderId="2" xfId="0" applyNumberFormat="1" applyFont="1" applyBorder="1" applyAlignment="1">
      <alignment horizontal="left" vertical="center" wrapText="1"/>
    </xf>
    <xf numFmtId="49" fontId="16" fillId="0" borderId="0" xfId="0" applyNumberFormat="1" applyFont="1" applyAlignment="1">
      <alignment horizontal="left" vertical="center" wrapText="1"/>
    </xf>
    <xf numFmtId="0" fontId="2" fillId="0" borderId="6" xfId="0" applyFont="1" applyBorder="1" applyAlignment="1">
      <alignment horizontal="left" wrapText="1" indent="1"/>
    </xf>
    <xf numFmtId="0" fontId="2" fillId="0" borderId="6" xfId="0" applyFont="1" applyBorder="1"/>
    <xf numFmtId="2" fontId="2" fillId="0" borderId="6" xfId="0" applyNumberFormat="1" applyFont="1" applyBorder="1" applyAlignment="1">
      <alignment horizontal="center" vertical="center"/>
    </xf>
    <xf numFmtId="0" fontId="2" fillId="0" borderId="1" xfId="0" applyFont="1" applyBorder="1" applyAlignment="1">
      <alignment horizontal="left" vertical="center" indent="2"/>
    </xf>
    <xf numFmtId="0" fontId="2" fillId="0" borderId="6" xfId="0" applyFont="1" applyBorder="1" applyAlignment="1">
      <alignment horizontal="left" wrapText="1" indent="2"/>
    </xf>
    <xf numFmtId="2" fontId="34" fillId="0" borderId="1" xfId="0" applyNumberFormat="1" applyFont="1" applyBorder="1" applyAlignment="1">
      <alignment horizontal="center"/>
    </xf>
    <xf numFmtId="0" fontId="10" fillId="0" borderId="1" xfId="0" applyFont="1" applyBorder="1" applyAlignment="1">
      <alignment horizontal="left" vertical="center"/>
    </xf>
    <xf numFmtId="0" fontId="6" fillId="0" borderId="6" xfId="0" applyFont="1" applyBorder="1" applyAlignment="1">
      <alignment horizontal="left"/>
    </xf>
    <xf numFmtId="0" fontId="6" fillId="0" borderId="6" xfId="0" applyFont="1" applyBorder="1" applyAlignment="1">
      <alignment horizontal="center"/>
    </xf>
    <xf numFmtId="0" fontId="6" fillId="0" borderId="6" xfId="0" applyFont="1" applyBorder="1" applyAlignment="1">
      <alignment horizontal="center" wrapText="1"/>
    </xf>
    <xf numFmtId="0" fontId="6" fillId="2" borderId="1" xfId="0" applyFont="1" applyFill="1" applyBorder="1" applyAlignment="1">
      <alignment horizontal="left"/>
    </xf>
    <xf numFmtId="0" fontId="7"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indent="2"/>
    </xf>
    <xf numFmtId="0" fontId="8" fillId="0" borderId="5" xfId="0" applyFont="1" applyBorder="1" applyAlignment="1">
      <alignment horizontal="center"/>
    </xf>
    <xf numFmtId="2" fontId="7" fillId="0" borderId="1" xfId="0" applyNumberFormat="1" applyFont="1" applyBorder="1" applyAlignment="1">
      <alignment horizontal="center" vertical="center" wrapText="1"/>
    </xf>
    <xf numFmtId="0" fontId="8" fillId="0" borderId="0" xfId="0" applyFont="1" applyAlignment="1">
      <alignment horizontal="center"/>
    </xf>
    <xf numFmtId="0" fontId="7" fillId="0" borderId="1" xfId="0" applyFont="1" applyBorder="1" applyAlignment="1">
      <alignment horizontal="center" vertical="center"/>
    </xf>
    <xf numFmtId="2" fontId="7" fillId="0" borderId="1" xfId="0" applyNumberFormat="1" applyFont="1" applyBorder="1" applyAlignment="1">
      <alignment horizontal="center" vertical="center"/>
    </xf>
    <xf numFmtId="0" fontId="7" fillId="0" borderId="1" xfId="0" applyFont="1" applyBorder="1" applyAlignment="1">
      <alignment horizontal="center"/>
    </xf>
    <xf numFmtId="2" fontId="7" fillId="0" borderId="1" xfId="0" applyNumberFormat="1" applyFont="1" applyBorder="1" applyAlignment="1">
      <alignment horizontal="center"/>
    </xf>
    <xf numFmtId="14" fontId="8" fillId="0" borderId="0" xfId="0" applyNumberFormat="1" applyFont="1" applyAlignment="1">
      <alignment horizontal="left"/>
    </xf>
    <xf numFmtId="0" fontId="8" fillId="0" borderId="0" xfId="0" applyFont="1" applyAlignment="1">
      <alignment horizontal="left"/>
    </xf>
    <xf numFmtId="0" fontId="7" fillId="0" borderId="1" xfId="0" applyFont="1" applyBorder="1" applyAlignment="1">
      <alignment horizontal="left" indent="1"/>
    </xf>
    <xf numFmtId="16" fontId="7" fillId="0" borderId="1" xfId="0" applyNumberFormat="1" applyFont="1" applyBorder="1" applyAlignment="1">
      <alignment horizontal="left" indent="1"/>
    </xf>
    <xf numFmtId="14" fontId="7" fillId="0" borderId="1" xfId="0" applyNumberFormat="1" applyFont="1" applyBorder="1" applyAlignment="1">
      <alignment horizontal="left" indent="2"/>
    </xf>
    <xf numFmtId="0" fontId="7" fillId="0" borderId="1" xfId="0" applyFont="1" applyBorder="1" applyAlignment="1">
      <alignment horizontal="left" indent="2"/>
    </xf>
    <xf numFmtId="0" fontId="27" fillId="0" borderId="1" xfId="0" applyFont="1" applyBorder="1" applyAlignment="1">
      <alignment horizontal="center"/>
    </xf>
    <xf numFmtId="9" fontId="2" fillId="0" borderId="1" xfId="1" applyFont="1" applyBorder="1" applyAlignment="1">
      <alignment vertical="center" wrapText="1"/>
    </xf>
    <xf numFmtId="0" fontId="38" fillId="0" borderId="1" xfId="0" applyFont="1" applyBorder="1" applyAlignment="1">
      <alignment horizontal="left" vertical="center" wrapText="1" indent="1"/>
    </xf>
    <xf numFmtId="16" fontId="7" fillId="0" borderId="1" xfId="0" applyNumberFormat="1" applyFont="1" applyBorder="1" applyAlignment="1">
      <alignment horizontal="left" indent="2"/>
    </xf>
    <xf numFmtId="0" fontId="7" fillId="0" borderId="1" xfId="0" applyFont="1" applyBorder="1" applyAlignment="1">
      <alignment horizontal="left" vertical="center" wrapText="1" indent="3"/>
    </xf>
    <xf numFmtId="49" fontId="18" fillId="0" borderId="1" xfId="0" applyNumberFormat="1" applyFont="1" applyBorder="1" applyAlignment="1">
      <alignment horizontal="left" vertical="center" wrapText="1" indent="1"/>
    </xf>
    <xf numFmtId="2" fontId="2" fillId="0" borderId="8" xfId="0" applyNumberFormat="1" applyFont="1" applyBorder="1" applyAlignment="1">
      <alignment horizontal="center"/>
    </xf>
    <xf numFmtId="0" fontId="2" fillId="0" borderId="2" xfId="0" applyFont="1" applyBorder="1" applyAlignment="1">
      <alignment horizontal="left" vertical="center" wrapText="1" indent="1"/>
    </xf>
    <xf numFmtId="0" fontId="9" fillId="0" borderId="1" xfId="0" applyFont="1" applyBorder="1" applyAlignment="1">
      <alignment horizontal="left" wrapText="1"/>
    </xf>
    <xf numFmtId="0" fontId="9" fillId="0" borderId="2" xfId="0" applyFont="1" applyBorder="1" applyAlignment="1">
      <alignment horizontal="left" wrapText="1"/>
    </xf>
    <xf numFmtId="2" fontId="2" fillId="0" borderId="2" xfId="0" applyNumberFormat="1" applyFont="1" applyBorder="1" applyAlignment="1">
      <alignment horizontal="center"/>
    </xf>
    <xf numFmtId="0" fontId="4" fillId="0" borderId="0" xfId="0" applyFont="1" applyAlignment="1">
      <alignment horizontal="center"/>
    </xf>
    <xf numFmtId="0" fontId="2" fillId="0" borderId="2" xfId="0" applyFont="1" applyBorder="1" applyAlignment="1">
      <alignment horizontal="left" wrapText="1" indent="1"/>
    </xf>
    <xf numFmtId="2" fontId="2" fillId="0" borderId="2" xfId="0" applyNumberFormat="1" applyFont="1" applyBorder="1" applyAlignment="1">
      <alignment horizontal="center" vertical="center"/>
    </xf>
    <xf numFmtId="0" fontId="2" fillId="0" borderId="8" xfId="0" applyFont="1" applyBorder="1"/>
    <xf numFmtId="1" fontId="2" fillId="0" borderId="1" xfId="0" applyNumberFormat="1" applyFont="1" applyBorder="1" applyAlignment="1">
      <alignment horizontal="center"/>
    </xf>
    <xf numFmtId="49" fontId="18" fillId="0" borderId="1" xfId="0" applyNumberFormat="1" applyFont="1" applyBorder="1" applyAlignment="1">
      <alignment horizontal="left" vertical="center" wrapText="1" indent="2"/>
    </xf>
    <xf numFmtId="49" fontId="17" fillId="0" borderId="1" xfId="0" applyNumberFormat="1" applyFont="1" applyBorder="1" applyAlignment="1">
      <alignment horizontal="left" vertical="center" wrapText="1"/>
    </xf>
    <xf numFmtId="2" fontId="2" fillId="0" borderId="6" xfId="0" applyNumberFormat="1" applyFont="1" applyBorder="1" applyAlignment="1">
      <alignment horizontal="center"/>
    </xf>
    <xf numFmtId="0" fontId="47" fillId="0" borderId="1" xfId="0" applyFont="1" applyBorder="1" applyAlignment="1">
      <alignment wrapText="1"/>
    </xf>
    <xf numFmtId="0" fontId="34" fillId="0" borderId="1" xfId="0" applyFont="1" applyBorder="1" applyAlignment="1">
      <alignment horizontal="left" wrapText="1" indent="1"/>
    </xf>
    <xf numFmtId="0" fontId="34" fillId="0" borderId="1" xfId="0" applyFont="1" applyBorder="1"/>
    <xf numFmtId="0" fontId="2" fillId="0" borderId="2" xfId="0" applyFont="1" applyBorder="1" applyAlignment="1">
      <alignment horizontal="left" vertical="center" indent="1"/>
    </xf>
    <xf numFmtId="2" fontId="2" fillId="0" borderId="11" xfId="0" applyNumberFormat="1" applyFont="1" applyBorder="1" applyAlignment="1">
      <alignment horizontal="center"/>
    </xf>
    <xf numFmtId="2" fontId="2" fillId="0" borderId="5" xfId="0" applyNumberFormat="1" applyFont="1" applyBorder="1" applyAlignment="1">
      <alignment horizontal="center"/>
    </xf>
    <xf numFmtId="0" fontId="14" fillId="0" borderId="1" xfId="0" applyFont="1" applyBorder="1"/>
    <xf numFmtId="0" fontId="5" fillId="0" borderId="0" xfId="0" applyFont="1"/>
    <xf numFmtId="0" fontId="40" fillId="0" borderId="1" xfId="0" applyFont="1" applyBorder="1" applyAlignment="1">
      <alignment horizontal="left" vertical="center" indent="1"/>
    </xf>
    <xf numFmtId="0" fontId="8" fillId="0" borderId="1" xfId="0" applyFont="1" applyBorder="1" applyAlignment="1">
      <alignment horizontal="left"/>
    </xf>
    <xf numFmtId="0" fontId="8" fillId="0" borderId="5" xfId="0" applyFont="1" applyBorder="1" applyAlignment="1">
      <alignment horizontal="left"/>
    </xf>
    <xf numFmtId="0" fontId="13" fillId="0" borderId="1" xfId="0" applyFont="1" applyBorder="1" applyAlignment="1">
      <alignment horizontal="left"/>
    </xf>
    <xf numFmtId="0" fontId="10" fillId="0" borderId="1" xfId="0" applyFont="1" applyBorder="1" applyAlignment="1">
      <alignment horizontal="left"/>
    </xf>
    <xf numFmtId="0" fontId="2" fillId="0" borderId="0" xfId="0" applyFont="1" applyAlignment="1">
      <alignment horizontal="left"/>
    </xf>
    <xf numFmtId="0" fontId="9" fillId="0" borderId="6" xfId="0" applyFont="1" applyBorder="1"/>
    <xf numFmtId="0" fontId="9" fillId="0" borderId="6" xfId="0" applyFont="1" applyBorder="1" applyAlignment="1">
      <alignment horizontal="left"/>
    </xf>
    <xf numFmtId="0" fontId="9" fillId="0" borderId="6" xfId="0" applyFont="1" applyBorder="1" applyAlignment="1">
      <alignment wrapText="1"/>
    </xf>
    <xf numFmtId="0" fontId="0" fillId="0" borderId="1" xfId="0" applyBorder="1" applyAlignment="1">
      <alignment horizontal="center" wrapText="1"/>
    </xf>
    <xf numFmtId="0" fontId="18" fillId="0" borderId="1" xfId="0" applyFont="1" applyBorder="1" applyAlignment="1">
      <alignment horizontal="left" vertical="top" wrapText="1"/>
    </xf>
    <xf numFmtId="2" fontId="10" fillId="0" borderId="1" xfId="0" applyNumberFormat="1" applyFont="1" applyBorder="1" applyAlignment="1">
      <alignment horizontal="center" vertical="center" wrapText="1"/>
    </xf>
    <xf numFmtId="0" fontId="12" fillId="0" borderId="1" xfId="0" applyFont="1" applyBorder="1" applyAlignment="1">
      <alignment horizontal="left" vertical="center" wrapText="1" indent="3"/>
    </xf>
    <xf numFmtId="0" fontId="22" fillId="0" borderId="1" xfId="0" applyFont="1" applyBorder="1" applyAlignment="1">
      <alignment vertical="top" wrapText="1"/>
    </xf>
    <xf numFmtId="49" fontId="16" fillId="0" borderId="8" xfId="0" applyNumberFormat="1" applyFont="1" applyBorder="1" applyAlignment="1">
      <alignment horizontal="left" vertical="center" wrapText="1"/>
    </xf>
    <xf numFmtId="49" fontId="16" fillId="0" borderId="5" xfId="0" applyNumberFormat="1" applyFont="1" applyBorder="1" applyAlignment="1">
      <alignment horizontal="left" vertical="center" wrapText="1"/>
    </xf>
    <xf numFmtId="2" fontId="8" fillId="0" borderId="1" xfId="0" applyNumberFormat="1" applyFont="1" applyBorder="1" applyAlignment="1">
      <alignment horizontal="center"/>
    </xf>
    <xf numFmtId="0" fontId="31" fillId="0" borderId="0" xfId="0" applyFont="1" applyAlignment="1">
      <alignment wrapText="1"/>
    </xf>
    <xf numFmtId="0" fontId="9" fillId="0" borderId="1" xfId="0" applyFont="1" applyBorder="1" applyAlignment="1">
      <alignment horizontal="left" vertical="center" indent="1"/>
    </xf>
    <xf numFmtId="0" fontId="9" fillId="0" borderId="1" xfId="0" applyFont="1" applyBorder="1" applyAlignment="1">
      <alignment horizontal="left" vertical="center" wrapText="1" indent="1"/>
    </xf>
    <xf numFmtId="0" fontId="9" fillId="2" borderId="1" xfId="0" applyFont="1" applyFill="1" applyBorder="1" applyAlignment="1">
      <alignment horizontal="left" vertical="center"/>
    </xf>
    <xf numFmtId="0" fontId="9" fillId="2" borderId="1" xfId="0" applyFont="1" applyFill="1" applyBorder="1" applyAlignment="1">
      <alignment horizontal="left"/>
    </xf>
    <xf numFmtId="0" fontId="2" fillId="0" borderId="1" xfId="0" applyFont="1" applyBorder="1" applyAlignment="1">
      <alignment horizontal="left" vertical="center" wrapText="1" indent="4"/>
    </xf>
    <xf numFmtId="0" fontId="2" fillId="0" borderId="1" xfId="0" applyFont="1" applyBorder="1" applyAlignment="1">
      <alignment horizontal="left" vertical="center" indent="4"/>
    </xf>
    <xf numFmtId="0" fontId="2" fillId="0" borderId="1" xfId="0" applyFont="1" applyBorder="1" applyAlignment="1">
      <alignment horizontal="left" wrapText="1" indent="3"/>
    </xf>
    <xf numFmtId="0" fontId="2" fillId="0" borderId="8" xfId="0" applyFont="1" applyBorder="1" applyAlignment="1">
      <alignment vertical="center" wrapText="1"/>
    </xf>
    <xf numFmtId="0" fontId="2" fillId="0" borderId="9" xfId="0" applyFont="1" applyBorder="1" applyAlignment="1">
      <alignment horizontal="left" vertical="center" wrapText="1"/>
    </xf>
    <xf numFmtId="0" fontId="30" fillId="0" borderId="1" xfId="0" applyFont="1" applyBorder="1" applyAlignment="1">
      <alignment horizontal="left" vertical="center" wrapText="1" indent="1"/>
    </xf>
    <xf numFmtId="0" fontId="10" fillId="0" borderId="1" xfId="0" applyFont="1" applyBorder="1" applyAlignment="1">
      <alignment horizontal="left" wrapText="1"/>
    </xf>
    <xf numFmtId="2" fontId="2" fillId="0" borderId="2" xfId="0" applyNumberFormat="1" applyFont="1" applyBorder="1" applyAlignment="1">
      <alignment horizontal="center" vertical="center" wrapText="1"/>
    </xf>
    <xf numFmtId="0" fontId="7" fillId="0" borderId="1" xfId="0" applyFont="1" applyBorder="1" applyAlignment="1">
      <alignment horizontal="left" vertical="center" indent="2"/>
    </xf>
    <xf numFmtId="0" fontId="9" fillId="0" borderId="1" xfId="0" applyFont="1" applyBorder="1" applyAlignment="1">
      <alignment horizontal="left" indent="1"/>
    </xf>
    <xf numFmtId="16" fontId="9" fillId="0" borderId="1" xfId="0" applyNumberFormat="1" applyFont="1" applyBorder="1" applyAlignment="1">
      <alignment horizontal="left" indent="1"/>
    </xf>
    <xf numFmtId="16" fontId="9" fillId="0" borderId="1" xfId="0" applyNumberFormat="1" applyFont="1" applyBorder="1" applyAlignment="1">
      <alignment horizontal="left" vertical="center" indent="1"/>
    </xf>
    <xf numFmtId="16" fontId="30" fillId="0" borderId="1" xfId="0" applyNumberFormat="1" applyFont="1" applyBorder="1" applyAlignment="1">
      <alignment horizontal="left" vertical="center" indent="1"/>
    </xf>
    <xf numFmtId="2" fontId="2" fillId="0" borderId="5" xfId="0" applyNumberFormat="1" applyFont="1" applyBorder="1" applyAlignment="1">
      <alignment wrapText="1"/>
    </xf>
    <xf numFmtId="0" fontId="5" fillId="0" borderId="17" xfId="0" applyFont="1" applyBorder="1" applyAlignment="1">
      <alignment horizontal="left" vertical="center" wrapText="1" indent="1"/>
    </xf>
    <xf numFmtId="0" fontId="2" fillId="0" borderId="17" xfId="0" applyFont="1" applyBorder="1" applyAlignment="1">
      <alignment horizontal="left" vertical="center" wrapText="1" indent="1"/>
    </xf>
    <xf numFmtId="0" fontId="2" fillId="0" borderId="17" xfId="0" applyFont="1" applyBorder="1" applyAlignment="1">
      <alignment horizontal="left" vertical="center" wrapText="1"/>
    </xf>
    <xf numFmtId="2" fontId="2" fillId="0" borderId="17" xfId="0" applyNumberFormat="1" applyFont="1" applyBorder="1" applyAlignment="1">
      <alignment horizontal="center" vertical="center" wrapText="1"/>
    </xf>
    <xf numFmtId="16" fontId="10" fillId="0" borderId="1" xfId="0" applyNumberFormat="1" applyFont="1" applyBorder="1" applyAlignment="1">
      <alignment horizontal="left" indent="1"/>
    </xf>
    <xf numFmtId="0" fontId="49" fillId="0" borderId="1" xfId="0" applyFont="1" applyBorder="1" applyAlignment="1">
      <alignment horizontal="left" vertical="center" indent="1"/>
    </xf>
    <xf numFmtId="0" fontId="49" fillId="0" borderId="2" xfId="0" applyFont="1" applyBorder="1" applyAlignment="1">
      <alignment horizontal="left" vertical="center" wrapText="1" indent="1"/>
    </xf>
    <xf numFmtId="0" fontId="34" fillId="0" borderId="0" xfId="0" applyFont="1"/>
    <xf numFmtId="0" fontId="0" fillId="0" borderId="0" xfId="0" applyAlignment="1">
      <alignment vertical="center"/>
    </xf>
    <xf numFmtId="2" fontId="10" fillId="0" borderId="2" xfId="0" applyNumberFormat="1" applyFont="1" applyBorder="1" applyAlignment="1">
      <alignment horizontal="center" vertical="center" wrapText="1"/>
    </xf>
    <xf numFmtId="2" fontId="10" fillId="0" borderId="5" xfId="0" applyNumberFormat="1" applyFont="1" applyBorder="1" applyAlignment="1">
      <alignment horizontal="center" vertical="center"/>
    </xf>
    <xf numFmtId="2" fontId="10" fillId="0" borderId="16" xfId="0" applyNumberFormat="1" applyFont="1" applyBorder="1" applyAlignment="1">
      <alignment horizontal="center" vertical="center" wrapText="1"/>
    </xf>
    <xf numFmtId="2" fontId="10" fillId="0" borderId="3" xfId="0" applyNumberFormat="1" applyFont="1" applyBorder="1" applyAlignment="1">
      <alignment horizontal="center" vertical="center" wrapText="1"/>
    </xf>
    <xf numFmtId="16" fontId="10" fillId="0" borderId="1" xfId="0" applyNumberFormat="1" applyFont="1" applyBorder="1" applyAlignment="1">
      <alignment horizontal="left" vertical="center" wrapText="1" indent="1"/>
    </xf>
    <xf numFmtId="0" fontId="10" fillId="0" borderId="1" xfId="0" applyFont="1" applyBorder="1" applyAlignment="1">
      <alignment horizontal="left" vertical="center" indent="1"/>
    </xf>
    <xf numFmtId="2" fontId="2" fillId="0" borderId="16" xfId="0" applyNumberFormat="1" applyFont="1" applyBorder="1" applyAlignment="1">
      <alignment horizontal="center" vertical="center" wrapText="1"/>
    </xf>
    <xf numFmtId="2" fontId="2" fillId="0" borderId="1" xfId="0" applyNumberFormat="1" applyFont="1" applyBorder="1" applyAlignment="1">
      <alignment horizontal="left" vertical="center" indent="1"/>
    </xf>
    <xf numFmtId="0" fontId="9" fillId="2" borderId="2" xfId="0" applyFont="1" applyFill="1" applyBorder="1" applyAlignment="1">
      <alignment horizontal="left" wrapText="1"/>
    </xf>
    <xf numFmtId="0" fontId="9" fillId="2" borderId="1" xfId="0" applyFont="1" applyFill="1" applyBorder="1" applyAlignment="1">
      <alignment horizontal="left" vertical="center" wrapText="1"/>
    </xf>
    <xf numFmtId="0" fontId="3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2" fontId="10" fillId="0" borderId="6" xfId="0" applyNumberFormat="1" applyFont="1" applyBorder="1" applyAlignment="1">
      <alignment horizontal="center" vertical="center"/>
    </xf>
    <xf numFmtId="0" fontId="52" fillId="0" borderId="1" xfId="0" applyFont="1" applyBorder="1" applyAlignment="1">
      <alignment horizontal="left" indent="1"/>
    </xf>
    <xf numFmtId="0" fontId="10" fillId="0" borderId="1" xfId="0" applyFont="1" applyBorder="1" applyAlignment="1">
      <alignment horizontal="center" vertical="center" wrapText="1"/>
    </xf>
    <xf numFmtId="0" fontId="10" fillId="0" borderId="8" xfId="0" applyFont="1" applyBorder="1" applyAlignment="1">
      <alignment horizontal="left" wrapText="1"/>
    </xf>
    <xf numFmtId="0" fontId="2" fillId="0" borderId="2" xfId="0" applyFont="1" applyBorder="1" applyAlignment="1">
      <alignment horizontal="left" indent="2"/>
    </xf>
    <xf numFmtId="2" fontId="10" fillId="0" borderId="5" xfId="0" applyNumberFormat="1" applyFont="1" applyBorder="1" applyAlignment="1">
      <alignment horizontal="center"/>
    </xf>
    <xf numFmtId="2" fontId="10" fillId="0" borderId="8" xfId="0" applyNumberFormat="1" applyFont="1" applyBorder="1" applyAlignment="1">
      <alignment horizontal="center"/>
    </xf>
    <xf numFmtId="2" fontId="2" fillId="0" borderId="7" xfId="0" applyNumberFormat="1" applyFont="1" applyBorder="1" applyAlignment="1">
      <alignment horizontal="center"/>
    </xf>
    <xf numFmtId="0" fontId="10" fillId="0" borderId="1" xfId="0" applyFont="1" applyBorder="1" applyAlignment="1">
      <alignment vertical="center" wrapText="1"/>
    </xf>
    <xf numFmtId="0" fontId="14" fillId="0" borderId="0" xfId="0" applyFont="1"/>
    <xf numFmtId="0" fontId="30" fillId="2" borderId="1" xfId="0" applyFont="1" applyFill="1" applyBorder="1"/>
    <xf numFmtId="0" fontId="30" fillId="2" borderId="1" xfId="0" applyFont="1" applyFill="1" applyBorder="1" applyAlignment="1">
      <alignment wrapText="1"/>
    </xf>
    <xf numFmtId="0" fontId="10" fillId="2" borderId="1" xfId="0" applyFont="1" applyFill="1" applyBorder="1"/>
    <xf numFmtId="2" fontId="10" fillId="2" borderId="1" xfId="0" applyNumberFormat="1" applyFont="1" applyFill="1" applyBorder="1" applyAlignment="1">
      <alignment horizontal="center" wrapText="1"/>
    </xf>
    <xf numFmtId="0" fontId="10" fillId="2" borderId="1" xfId="0" applyFont="1" applyFill="1" applyBorder="1" applyAlignment="1">
      <alignment horizontal="center"/>
    </xf>
    <xf numFmtId="2" fontId="10" fillId="2" borderId="1" xfId="0" applyNumberFormat="1" applyFont="1" applyFill="1" applyBorder="1" applyAlignment="1">
      <alignment horizontal="center"/>
    </xf>
    <xf numFmtId="0" fontId="4" fillId="2" borderId="3" xfId="0" applyFont="1" applyFill="1" applyBorder="1" applyAlignment="1">
      <alignment vertical="center" wrapText="1"/>
    </xf>
    <xf numFmtId="0" fontId="9" fillId="2" borderId="1" xfId="0" applyFont="1" applyFill="1" applyBorder="1" applyAlignment="1">
      <alignment vertical="center" wrapText="1"/>
    </xf>
    <xf numFmtId="16" fontId="30" fillId="2" borderId="1" xfId="0" applyNumberFormat="1" applyFont="1" applyFill="1" applyBorder="1"/>
    <xf numFmtId="0" fontId="30" fillId="2" borderId="1" xfId="0" applyFont="1" applyFill="1" applyBorder="1" applyAlignment="1">
      <alignment horizontal="left" wrapText="1" indent="1"/>
    </xf>
    <xf numFmtId="0" fontId="31" fillId="2" borderId="1" xfId="0" applyFont="1" applyFill="1" applyBorder="1" applyAlignment="1">
      <alignment wrapText="1"/>
    </xf>
    <xf numFmtId="0" fontId="10" fillId="2" borderId="1" xfId="0" applyFont="1" applyFill="1" applyBorder="1" applyAlignment="1">
      <alignment wrapText="1"/>
    </xf>
    <xf numFmtId="0" fontId="9" fillId="2" borderId="0" xfId="0" applyFont="1" applyFill="1"/>
    <xf numFmtId="16" fontId="17" fillId="2" borderId="1" xfId="0" applyNumberFormat="1" applyFont="1" applyFill="1" applyBorder="1" applyAlignment="1">
      <alignment horizontal="left"/>
    </xf>
    <xf numFmtId="0" fontId="50" fillId="2" borderId="1" xfId="0" applyFont="1" applyFill="1" applyBorder="1" applyAlignment="1">
      <alignment vertical="center" wrapText="1"/>
    </xf>
    <xf numFmtId="0" fontId="51" fillId="2" borderId="1" xfId="0" applyFont="1" applyFill="1" applyBorder="1" applyAlignment="1">
      <alignment vertical="center" wrapText="1"/>
    </xf>
    <xf numFmtId="2" fontId="51" fillId="2" borderId="1" xfId="0" applyNumberFormat="1" applyFont="1" applyFill="1" applyBorder="1" applyAlignment="1">
      <alignment horizontal="center" vertical="center" wrapText="1"/>
    </xf>
    <xf numFmtId="0" fontId="37" fillId="2" borderId="1" xfId="0" applyFont="1" applyFill="1" applyBorder="1" applyAlignment="1">
      <alignment vertical="center" wrapText="1"/>
    </xf>
    <xf numFmtId="0" fontId="1" fillId="2" borderId="1" xfId="0" applyFont="1" applyFill="1" applyBorder="1" applyAlignment="1">
      <alignment vertical="center" wrapText="1"/>
    </xf>
    <xf numFmtId="2"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xf>
    <xf numFmtId="0" fontId="1"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37" fillId="2" borderId="1" xfId="0" applyFont="1" applyFill="1" applyBorder="1" applyAlignment="1">
      <alignment horizontal="left" vertical="center" wrapText="1"/>
    </xf>
    <xf numFmtId="0" fontId="2" fillId="2" borderId="1" xfId="0" applyFont="1" applyFill="1" applyBorder="1"/>
    <xf numFmtId="2" fontId="2" fillId="2" borderId="1" xfId="0" applyNumberFormat="1" applyFont="1" applyFill="1" applyBorder="1" applyAlignment="1">
      <alignment horizontal="center"/>
    </xf>
    <xf numFmtId="0" fontId="39" fillId="2" borderId="1" xfId="0" applyFont="1" applyFill="1" applyBorder="1" applyAlignment="1">
      <alignment horizontal="left" vertical="center" wrapText="1"/>
    </xf>
    <xf numFmtId="0" fontId="30" fillId="2" borderId="1" xfId="0" applyFont="1" applyFill="1" applyBorder="1" applyAlignment="1">
      <alignment horizontal="left"/>
    </xf>
    <xf numFmtId="0" fontId="10" fillId="2" borderId="1" xfId="0" applyFont="1" applyFill="1" applyBorder="1" applyAlignment="1">
      <alignment horizontal="center" vertical="center" wrapText="1"/>
    </xf>
    <xf numFmtId="2" fontId="10" fillId="2" borderId="1" xfId="0" applyNumberFormat="1" applyFont="1" applyFill="1" applyBorder="1" applyAlignment="1">
      <alignment horizontal="center" vertical="center"/>
    </xf>
    <xf numFmtId="0" fontId="9" fillId="2" borderId="1" xfId="0" applyFont="1" applyFill="1" applyBorder="1" applyAlignment="1">
      <alignment horizontal="justify" vertical="center" wrapText="1"/>
    </xf>
    <xf numFmtId="49" fontId="16" fillId="2" borderId="1" xfId="0" applyNumberFormat="1" applyFont="1" applyFill="1" applyBorder="1" applyAlignment="1">
      <alignment horizontal="left" vertical="center" wrapText="1"/>
    </xf>
    <xf numFmtId="49" fontId="16" fillId="2" borderId="1" xfId="0" applyNumberFormat="1" applyFont="1" applyFill="1" applyBorder="1" applyAlignment="1">
      <alignment horizontal="left" vertical="top" wrapText="1"/>
    </xf>
    <xf numFmtId="0" fontId="4" fillId="2" borderId="1" xfId="0" applyFont="1" applyFill="1" applyBorder="1" applyAlignment="1">
      <alignment horizontal="left"/>
    </xf>
    <xf numFmtId="0" fontId="11" fillId="2" borderId="1" xfId="0" applyFont="1" applyFill="1" applyBorder="1" applyAlignment="1">
      <alignment horizontal="left" wrapText="1"/>
    </xf>
    <xf numFmtId="0" fontId="17" fillId="2" borderId="1" xfId="0" applyFont="1" applyFill="1" applyBorder="1" applyAlignment="1">
      <alignment horizontal="left" vertical="center" wrapText="1"/>
    </xf>
    <xf numFmtId="0" fontId="0" fillId="2" borderId="1" xfId="0" applyFill="1" applyBorder="1"/>
    <xf numFmtId="49" fontId="16" fillId="2" borderId="2" xfId="0" applyNumberFormat="1" applyFont="1" applyFill="1" applyBorder="1" applyAlignment="1">
      <alignment horizontal="left" vertical="center" wrapText="1"/>
    </xf>
    <xf numFmtId="0" fontId="16" fillId="2" borderId="1" xfId="0" applyFont="1" applyFill="1" applyBorder="1" applyAlignment="1">
      <alignment vertical="top" wrapText="1"/>
    </xf>
    <xf numFmtId="0" fontId="9" fillId="2" borderId="1" xfId="0" applyFont="1" applyFill="1" applyBorder="1" applyAlignment="1">
      <alignment horizontal="center"/>
    </xf>
    <xf numFmtId="0" fontId="22" fillId="2" borderId="1" xfId="0" applyFont="1" applyFill="1" applyBorder="1" applyAlignment="1">
      <alignment horizontal="center" vertical="top" wrapText="1"/>
    </xf>
    <xf numFmtId="0" fontId="30" fillId="2" borderId="1" xfId="0" applyFont="1" applyFill="1" applyBorder="1" applyAlignment="1">
      <alignment vertical="top" wrapText="1"/>
    </xf>
    <xf numFmtId="2" fontId="2" fillId="2" borderId="1" xfId="0" applyNumberFormat="1" applyFont="1" applyFill="1" applyBorder="1" applyAlignment="1">
      <alignment horizontal="center" vertical="center"/>
    </xf>
    <xf numFmtId="0" fontId="30" fillId="2" borderId="1" xfId="0" applyFont="1" applyFill="1" applyBorder="1" applyAlignment="1">
      <alignment horizontal="left" wrapText="1"/>
    </xf>
    <xf numFmtId="0" fontId="10" fillId="2" borderId="1" xfId="0" applyFont="1" applyFill="1" applyBorder="1" applyAlignment="1">
      <alignment horizontal="center" wrapText="1"/>
    </xf>
    <xf numFmtId="0" fontId="9" fillId="2" borderId="1" xfId="0" applyFont="1" applyFill="1" applyBorder="1" applyAlignment="1">
      <alignment horizontal="left" wrapText="1"/>
    </xf>
    <xf numFmtId="0" fontId="2" fillId="2" borderId="8" xfId="0" applyFont="1" applyFill="1" applyBorder="1"/>
    <xf numFmtId="2" fontId="2" fillId="2" borderId="8" xfId="0" applyNumberFormat="1" applyFont="1" applyFill="1" applyBorder="1" applyAlignment="1">
      <alignment horizontal="center"/>
    </xf>
    <xf numFmtId="2" fontId="9" fillId="2" borderId="1" xfId="0" applyNumberFormat="1" applyFont="1" applyFill="1" applyBorder="1" applyAlignment="1">
      <alignment horizontal="left" wrapText="1"/>
    </xf>
    <xf numFmtId="0" fontId="2" fillId="0" borderId="1" xfId="0" applyFont="1" applyBorder="1" applyAlignment="1">
      <alignment horizontal="justify" vertical="center" wrapText="1"/>
    </xf>
    <xf numFmtId="0" fontId="31" fillId="0" borderId="1" xfId="0" applyFont="1" applyBorder="1" applyAlignment="1">
      <alignment horizontal="center" vertical="center" wrapText="1"/>
    </xf>
    <xf numFmtId="0" fontId="31" fillId="0" borderId="1" xfId="0" applyFont="1" applyBorder="1" applyAlignment="1">
      <alignment horizontal="center" vertical="center"/>
    </xf>
    <xf numFmtId="0" fontId="53" fillId="3" borderId="18" xfId="6"/>
    <xf numFmtId="0" fontId="9" fillId="0" borderId="2" xfId="0" applyFont="1" applyBorder="1" applyAlignment="1">
      <alignment vertical="center" wrapText="1"/>
    </xf>
    <xf numFmtId="0" fontId="54" fillId="0" borderId="0" xfId="0" applyFont="1"/>
    <xf numFmtId="0" fontId="10" fillId="0" borderId="1" xfId="0" applyFont="1" applyFill="1" applyBorder="1" applyAlignment="1">
      <alignment horizontal="left" indent="2"/>
    </xf>
    <xf numFmtId="0" fontId="10" fillId="0" borderId="1" xfId="0" applyFont="1" applyFill="1" applyBorder="1" applyAlignment="1">
      <alignment horizontal="left" wrapText="1" indent="1"/>
    </xf>
    <xf numFmtId="0" fontId="10" fillId="0" borderId="1" xfId="0" applyFont="1" applyFill="1" applyBorder="1" applyAlignment="1">
      <alignment horizontal="left"/>
    </xf>
    <xf numFmtId="2" fontId="10" fillId="0" borderId="1" xfId="0" applyNumberFormat="1" applyFont="1" applyFill="1" applyBorder="1" applyAlignment="1">
      <alignment horizontal="center"/>
    </xf>
    <xf numFmtId="0" fontId="10" fillId="0" borderId="1" xfId="0" applyFont="1" applyFill="1" applyBorder="1" applyAlignment="1">
      <alignment horizontal="left" vertical="center" wrapText="1" indent="1"/>
    </xf>
    <xf numFmtId="0" fontId="30" fillId="0" borderId="1" xfId="0" applyFont="1" applyBorder="1" applyAlignment="1">
      <alignment horizontal="left" indent="1"/>
    </xf>
    <xf numFmtId="0" fontId="13" fillId="0" borderId="0" xfId="0" applyFont="1"/>
    <xf numFmtId="0" fontId="10" fillId="0" borderId="1" xfId="0" applyFont="1" applyBorder="1" applyAlignment="1">
      <alignment horizontal="left" indent="3"/>
    </xf>
    <xf numFmtId="16" fontId="30" fillId="0" borderId="1" xfId="0" applyNumberFormat="1" applyFont="1" applyBorder="1" applyAlignment="1">
      <alignment horizontal="left" indent="1"/>
    </xf>
    <xf numFmtId="0" fontId="55" fillId="0" borderId="1" xfId="0" applyFont="1" applyBorder="1" applyAlignment="1">
      <alignment horizontal="left" indent="2"/>
    </xf>
    <xf numFmtId="0" fontId="55" fillId="0" borderId="1" xfId="0" applyFont="1" applyBorder="1" applyAlignment="1">
      <alignment horizontal="left" vertical="center" wrapText="1" indent="2"/>
    </xf>
    <xf numFmtId="0" fontId="55" fillId="0" borderId="1" xfId="0" applyFont="1" applyBorder="1" applyAlignment="1">
      <alignment horizontal="left"/>
    </xf>
    <xf numFmtId="2" fontId="55" fillId="0" borderId="1" xfId="0" applyNumberFormat="1" applyFont="1" applyBorder="1" applyAlignment="1">
      <alignment horizontal="center"/>
    </xf>
    <xf numFmtId="0" fontId="2" fillId="0" borderId="0" xfId="0" applyFont="1"/>
    <xf numFmtId="0" fontId="2" fillId="0" borderId="1" xfId="0" applyFont="1" applyBorder="1" applyAlignment="1">
      <alignment horizontal="left" vertical="center" wrapText="1" indent="2"/>
    </xf>
    <xf numFmtId="0" fontId="2" fillId="0" borderId="1" xfId="0" applyFont="1" applyBorder="1" applyAlignment="1">
      <alignment horizontal="left" wrapText="1" indent="1"/>
    </xf>
    <xf numFmtId="0" fontId="10" fillId="0" borderId="0" xfId="0" applyFont="1" applyAlignment="1">
      <alignment horizontal="right" wrapText="1"/>
    </xf>
    <xf numFmtId="0" fontId="4" fillId="0" borderId="0" xfId="0" applyFont="1" applyAlignment="1">
      <alignment horizontal="center" wrapText="1"/>
    </xf>
    <xf numFmtId="0" fontId="2" fillId="0" borderId="0" xfId="0" applyFont="1"/>
    <xf numFmtId="0" fontId="9" fillId="2" borderId="2" xfId="0" applyFont="1" applyFill="1" applyBorder="1" applyAlignment="1">
      <alignment horizontal="left" wrapText="1"/>
    </xf>
    <xf numFmtId="0" fontId="9" fillId="2" borderId="8" xfId="0" applyFont="1" applyFill="1" applyBorder="1" applyAlignment="1">
      <alignment horizontal="left" wrapText="1"/>
    </xf>
    <xf numFmtId="0" fontId="9" fillId="2" borderId="5" xfId="0" applyFont="1" applyFill="1" applyBorder="1" applyAlignment="1">
      <alignment horizontal="left" wrapText="1"/>
    </xf>
    <xf numFmtId="0" fontId="2" fillId="0" borderId="0" xfId="0" applyFont="1" applyAlignment="1">
      <alignment horizontal="left" wrapText="1"/>
    </xf>
    <xf numFmtId="0" fontId="15" fillId="0" borderId="2" xfId="0" applyFont="1" applyBorder="1" applyAlignment="1">
      <alignment horizontal="center" wrapText="1"/>
    </xf>
    <xf numFmtId="0" fontId="15" fillId="0" borderId="8" xfId="0" applyFont="1" applyBorder="1" applyAlignment="1">
      <alignment horizontal="center" wrapText="1"/>
    </xf>
    <xf numFmtId="0" fontId="15" fillId="0" borderId="5" xfId="0" applyFont="1" applyBorder="1" applyAlignment="1">
      <alignment horizontal="center" wrapText="1"/>
    </xf>
    <xf numFmtId="2" fontId="10" fillId="0" borderId="2" xfId="0" applyNumberFormat="1" applyFont="1" applyBorder="1" applyAlignment="1">
      <alignment horizontal="center" vertical="center" wrapText="1"/>
    </xf>
    <xf numFmtId="2" fontId="10" fillId="0" borderId="8" xfId="0" applyNumberFormat="1" applyFont="1" applyBorder="1" applyAlignment="1">
      <alignment horizontal="center" vertical="center" wrapText="1"/>
    </xf>
    <xf numFmtId="2" fontId="10" fillId="0" borderId="5" xfId="0" applyNumberFormat="1" applyFont="1" applyBorder="1" applyAlignment="1">
      <alignment horizontal="center" vertical="center" wrapText="1"/>
    </xf>
    <xf numFmtId="0" fontId="2" fillId="0" borderId="2" xfId="0" applyFont="1" applyBorder="1" applyAlignment="1">
      <alignment horizontal="left" wrapText="1" indent="1"/>
    </xf>
    <xf numFmtId="0" fontId="2" fillId="0" borderId="8" xfId="0" applyFont="1" applyBorder="1" applyAlignment="1">
      <alignment horizontal="left" wrapText="1" indent="1"/>
    </xf>
    <xf numFmtId="0" fontId="2" fillId="0" borderId="5" xfId="0" applyFont="1" applyBorder="1" applyAlignment="1">
      <alignment horizontal="left" wrapText="1" indent="1"/>
    </xf>
    <xf numFmtId="0" fontId="9" fillId="0" borderId="0" xfId="0" applyFont="1" applyAlignment="1">
      <alignment horizontal="center" wrapText="1"/>
    </xf>
    <xf numFmtId="0" fontId="30" fillId="2" borderId="2" xfId="0" applyFont="1" applyFill="1" applyBorder="1" applyAlignment="1">
      <alignment horizontal="left" wrapText="1"/>
    </xf>
    <xf numFmtId="0" fontId="30" fillId="2" borderId="8" xfId="0" applyFont="1" applyFill="1" applyBorder="1" applyAlignment="1">
      <alignment horizontal="left" wrapText="1"/>
    </xf>
    <xf numFmtId="0" fontId="30" fillId="2" borderId="5" xfId="0" applyFont="1" applyFill="1" applyBorder="1" applyAlignment="1">
      <alignment horizontal="left" wrapText="1"/>
    </xf>
    <xf numFmtId="0" fontId="15" fillId="0" borderId="1" xfId="0" applyFont="1" applyBorder="1" applyAlignment="1">
      <alignment horizontal="center"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15" xfId="0" applyFont="1" applyFill="1" applyBorder="1" applyAlignment="1">
      <alignment horizontal="left" vertical="center" wrapText="1"/>
    </xf>
    <xf numFmtId="0" fontId="8" fillId="0" borderId="2" xfId="0" applyFont="1" applyBorder="1" applyAlignment="1">
      <alignment horizontal="center" wrapText="1"/>
    </xf>
    <xf numFmtId="0" fontId="8" fillId="0" borderId="8" xfId="0" applyFont="1" applyBorder="1" applyAlignment="1">
      <alignment horizontal="center" wrapText="1"/>
    </xf>
    <xf numFmtId="0" fontId="8" fillId="0" borderId="5" xfId="0" applyFont="1" applyBorder="1" applyAlignment="1">
      <alignment horizontal="center" wrapText="1"/>
    </xf>
    <xf numFmtId="0" fontId="11" fillId="0" borderId="0" xfId="0" applyFont="1" applyAlignment="1">
      <alignment horizontal="center" wrapText="1"/>
    </xf>
    <xf numFmtId="0" fontId="9" fillId="2" borderId="2"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5" xfId="0" applyFont="1" applyFill="1" applyBorder="1" applyAlignment="1">
      <alignment horizontal="left" vertical="center" wrapText="1"/>
    </xf>
    <xf numFmtId="0" fontId="2" fillId="0" borderId="2"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0" fillId="0" borderId="0" xfId="0" applyAlignment="1">
      <alignment horizontal="right"/>
    </xf>
    <xf numFmtId="0" fontId="2" fillId="0" borderId="0" xfId="0" applyFont="1" applyAlignment="1">
      <alignment horizontal="right"/>
    </xf>
    <xf numFmtId="0" fontId="2" fillId="0" borderId="2" xfId="0" applyFont="1" applyBorder="1" applyAlignment="1">
      <alignment horizontal="center"/>
    </xf>
    <xf numFmtId="0" fontId="2" fillId="0" borderId="8" xfId="0" applyFont="1" applyBorder="1" applyAlignment="1">
      <alignment horizontal="center"/>
    </xf>
    <xf numFmtId="0" fontId="2" fillId="0" borderId="5" xfId="0" applyFont="1" applyBorder="1" applyAlignment="1">
      <alignment horizontal="center"/>
    </xf>
    <xf numFmtId="0" fontId="18" fillId="0" borderId="2" xfId="0" applyFont="1" applyBorder="1" applyAlignment="1">
      <alignment horizontal="center" wrapText="1"/>
    </xf>
    <xf numFmtId="0" fontId="18" fillId="0" borderId="8" xfId="0" applyFont="1" applyBorder="1" applyAlignment="1">
      <alignment horizontal="center" wrapText="1"/>
    </xf>
    <xf numFmtId="0" fontId="18" fillId="0" borderId="5" xfId="0" applyFont="1" applyBorder="1" applyAlignment="1">
      <alignment horizontal="center" wrapText="1"/>
    </xf>
    <xf numFmtId="0" fontId="10" fillId="0" borderId="0" xfId="0" applyFont="1" applyAlignment="1">
      <alignment horizontal="right"/>
    </xf>
    <xf numFmtId="0" fontId="16" fillId="0" borderId="0" xfId="0" applyFont="1" applyAlignment="1">
      <alignment horizontal="center" wrapText="1"/>
    </xf>
    <xf numFmtId="0" fontId="21" fillId="0" borderId="2" xfId="0" applyFont="1" applyBorder="1" applyAlignment="1">
      <alignment horizontal="left" wrapText="1"/>
    </xf>
    <xf numFmtId="0" fontId="21" fillId="0" borderId="8" xfId="0" applyFont="1" applyBorder="1" applyAlignment="1">
      <alignment horizontal="left" wrapText="1"/>
    </xf>
    <xf numFmtId="0" fontId="21" fillId="0" borderId="5" xfId="0" applyFont="1" applyBorder="1" applyAlignment="1">
      <alignment horizontal="left" wrapText="1"/>
    </xf>
    <xf numFmtId="0" fontId="26" fillId="0" borderId="10" xfId="0" applyFont="1" applyBorder="1" applyAlignment="1">
      <alignment horizontal="left" vertical="center" wrapText="1"/>
    </xf>
    <xf numFmtId="0" fontId="48" fillId="0" borderId="2" xfId="0" applyFont="1" applyBorder="1" applyAlignment="1">
      <alignment horizontal="left" wrapText="1"/>
    </xf>
    <xf numFmtId="0" fontId="48" fillId="0" borderId="8" xfId="0" applyFont="1" applyBorder="1" applyAlignment="1">
      <alignment horizontal="left" wrapText="1"/>
    </xf>
    <xf numFmtId="0" fontId="48" fillId="0" borderId="5" xfId="0" applyFont="1" applyBorder="1" applyAlignment="1">
      <alignment horizontal="left" wrapText="1"/>
    </xf>
    <xf numFmtId="0" fontId="48" fillId="0" borderId="2" xfId="0" applyFont="1" applyBorder="1" applyAlignment="1">
      <alignment horizontal="left" wrapText="1" indent="1"/>
    </xf>
    <xf numFmtId="0" fontId="48" fillId="0" borderId="8" xfId="0" applyFont="1" applyBorder="1" applyAlignment="1">
      <alignment horizontal="left" wrapText="1" indent="1"/>
    </xf>
    <xf numFmtId="0" fontId="48" fillId="0" borderId="5" xfId="0" applyFont="1" applyBorder="1" applyAlignment="1">
      <alignment horizontal="left" wrapText="1" indent="1"/>
    </xf>
    <xf numFmtId="0" fontId="2" fillId="0" borderId="2" xfId="0" applyFont="1" applyBorder="1" applyAlignment="1">
      <alignment horizontal="left" vertical="center" wrapText="1" indent="1"/>
    </xf>
    <xf numFmtId="0" fontId="2" fillId="0" borderId="8" xfId="0" applyFont="1" applyBorder="1" applyAlignment="1">
      <alignment horizontal="left" vertical="center" wrapText="1" indent="1"/>
    </xf>
    <xf numFmtId="0" fontId="2" fillId="0" borderId="5" xfId="0" applyFont="1" applyBorder="1" applyAlignment="1">
      <alignment horizontal="left" vertical="center" wrapText="1" indent="1"/>
    </xf>
    <xf numFmtId="0" fontId="2" fillId="0" borderId="2" xfId="0" applyFont="1" applyBorder="1" applyAlignment="1">
      <alignment horizontal="left" vertical="center" wrapText="1" indent="2"/>
    </xf>
    <xf numFmtId="0" fontId="2" fillId="0" borderId="8" xfId="0" applyFont="1" applyBorder="1" applyAlignment="1">
      <alignment horizontal="left" vertical="center" wrapText="1" indent="2"/>
    </xf>
    <xf numFmtId="0" fontId="2" fillId="0" borderId="5" xfId="0" applyFont="1" applyBorder="1" applyAlignment="1">
      <alignment horizontal="left" vertical="center" wrapText="1" indent="2"/>
    </xf>
    <xf numFmtId="0" fontId="9" fillId="0" borderId="2" xfId="0" applyFont="1" applyBorder="1" applyAlignment="1">
      <alignment horizontal="left" vertical="center" wrapText="1" indent="1"/>
    </xf>
    <xf numFmtId="0" fontId="9" fillId="0" borderId="8" xfId="0" applyFont="1" applyBorder="1" applyAlignment="1">
      <alignment horizontal="left" vertical="center" wrapText="1" indent="1"/>
    </xf>
    <xf numFmtId="0" fontId="9" fillId="0" borderId="5" xfId="0" applyFont="1" applyBorder="1" applyAlignment="1">
      <alignment horizontal="left" vertical="center" wrapText="1" indent="1"/>
    </xf>
    <xf numFmtId="0" fontId="40" fillId="0" borderId="2" xfId="0" applyFont="1" applyBorder="1" applyAlignment="1">
      <alignment horizontal="left" vertical="center" wrapText="1"/>
    </xf>
    <xf numFmtId="0" fontId="40" fillId="0" borderId="8" xfId="0" applyFont="1" applyBorder="1" applyAlignment="1">
      <alignment horizontal="left" vertical="center" wrapText="1"/>
    </xf>
    <xf numFmtId="0" fontId="40" fillId="0" borderId="5" xfId="0" applyFont="1" applyBorder="1" applyAlignment="1">
      <alignment horizontal="left" vertical="center" wrapText="1"/>
    </xf>
    <xf numFmtId="2" fontId="2" fillId="0" borderId="1" xfId="0" applyNumberFormat="1" applyFont="1" applyBorder="1" applyAlignment="1">
      <alignment horizontal="center" vertical="center"/>
    </xf>
    <xf numFmtId="2" fontId="2" fillId="0" borderId="8" xfId="0" applyNumberFormat="1" applyFont="1" applyBorder="1" applyAlignment="1">
      <alignment horizontal="center" vertical="center"/>
    </xf>
    <xf numFmtId="2" fontId="2" fillId="0" borderId="5" xfId="0" applyNumberFormat="1" applyFont="1" applyBorder="1" applyAlignment="1">
      <alignment horizontal="center" vertical="center"/>
    </xf>
    <xf numFmtId="0" fontId="9" fillId="2" borderId="1" xfId="0" applyFont="1" applyFill="1" applyBorder="1" applyAlignment="1">
      <alignment horizontal="left" vertical="center" wrapText="1"/>
    </xf>
    <xf numFmtId="0" fontId="30" fillId="2" borderId="1" xfId="0" applyFont="1" applyFill="1" applyBorder="1" applyAlignment="1">
      <alignment horizontal="left" vertical="center" wrapText="1"/>
    </xf>
    <xf numFmtId="0" fontId="10" fillId="0" borderId="2" xfId="0" applyFont="1" applyBorder="1" applyAlignment="1">
      <alignment horizontal="left" vertical="center" wrapText="1" indent="2"/>
    </xf>
    <xf numFmtId="0" fontId="10" fillId="0" borderId="8" xfId="0" applyFont="1" applyBorder="1" applyAlignment="1">
      <alignment horizontal="left" vertical="center" wrapText="1" indent="2"/>
    </xf>
    <xf numFmtId="0" fontId="10" fillId="0" borderId="5" xfId="0" applyFont="1" applyBorder="1" applyAlignment="1">
      <alignment horizontal="left" vertical="center" wrapText="1" indent="2"/>
    </xf>
    <xf numFmtId="0" fontId="9" fillId="0" borderId="2" xfId="0" applyFont="1" applyBorder="1" applyAlignment="1">
      <alignment horizontal="left" vertical="center" indent="1"/>
    </xf>
    <xf numFmtId="0" fontId="9" fillId="0" borderId="8" xfId="0" applyFont="1" applyBorder="1" applyAlignment="1">
      <alignment horizontal="left" vertical="center" indent="1"/>
    </xf>
    <xf numFmtId="0" fontId="9" fillId="0" borderId="5" xfId="0" applyFont="1" applyBorder="1" applyAlignment="1">
      <alignment horizontal="left" vertical="center" indent="1"/>
    </xf>
    <xf numFmtId="0" fontId="30" fillId="0" borderId="2" xfId="0" applyFont="1" applyBorder="1" applyAlignment="1">
      <alignment horizontal="left" vertical="center" wrapText="1" indent="1"/>
    </xf>
    <xf numFmtId="0" fontId="30" fillId="0" borderId="8" xfId="0" applyFont="1" applyBorder="1" applyAlignment="1">
      <alignment horizontal="left" vertical="center" wrapText="1" indent="1"/>
    </xf>
    <xf numFmtId="0" fontId="30" fillId="0" borderId="5" xfId="0" applyFont="1" applyBorder="1" applyAlignment="1">
      <alignment horizontal="left" vertical="center" wrapText="1" inden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9"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2" fillId="0" borderId="1" xfId="0" applyFont="1" applyBorder="1" applyAlignment="1">
      <alignment horizontal="center" vertical="center" wrapText="1"/>
    </xf>
    <xf numFmtId="0" fontId="40" fillId="0" borderId="2" xfId="0" applyFont="1" applyBorder="1" applyAlignment="1">
      <alignment horizontal="left" vertical="top" wrapText="1"/>
    </xf>
    <xf numFmtId="0" fontId="40" fillId="0" borderId="8" xfId="0" applyFont="1" applyBorder="1" applyAlignment="1">
      <alignment horizontal="left" vertical="top" wrapText="1"/>
    </xf>
    <xf numFmtId="0" fontId="40" fillId="0" borderId="5" xfId="0" applyFont="1" applyBorder="1" applyAlignment="1">
      <alignment horizontal="left" vertical="top" wrapText="1"/>
    </xf>
    <xf numFmtId="0" fontId="40" fillId="0" borderId="2" xfId="0" applyFont="1" applyBorder="1" applyAlignment="1">
      <alignment horizontal="center" vertical="center" wrapText="1"/>
    </xf>
    <xf numFmtId="0" fontId="40" fillId="0" borderId="8" xfId="0" applyFont="1" applyBorder="1" applyAlignment="1">
      <alignment horizontal="center" vertical="center" wrapText="1"/>
    </xf>
    <xf numFmtId="0" fontId="40" fillId="0" borderId="5" xfId="0" applyFont="1" applyBorder="1" applyAlignment="1">
      <alignment horizontal="center" vertical="center" wrapText="1"/>
    </xf>
    <xf numFmtId="0" fontId="30" fillId="2" borderId="2" xfId="0" applyFont="1" applyFill="1" applyBorder="1" applyAlignment="1">
      <alignment horizontal="left" vertical="center" wrapText="1"/>
    </xf>
    <xf numFmtId="0" fontId="30" fillId="2" borderId="8" xfId="0" applyFont="1" applyFill="1" applyBorder="1" applyAlignment="1">
      <alignment horizontal="left" vertical="center" wrapText="1"/>
    </xf>
    <xf numFmtId="0" fontId="30" fillId="2" borderId="5" xfId="0" applyFont="1" applyFill="1" applyBorder="1" applyAlignment="1">
      <alignment horizontal="left" vertical="center" wrapText="1"/>
    </xf>
    <xf numFmtId="0" fontId="10" fillId="0" borderId="2" xfId="0" applyFont="1" applyBorder="1" applyAlignment="1">
      <alignment horizontal="center"/>
    </xf>
    <xf numFmtId="0" fontId="10" fillId="0" borderId="8" xfId="0" applyFont="1" applyBorder="1" applyAlignment="1">
      <alignment horizontal="center"/>
    </xf>
    <xf numFmtId="0" fontId="10" fillId="0" borderId="5" xfId="0" applyFont="1" applyBorder="1" applyAlignment="1">
      <alignment horizontal="center"/>
    </xf>
    <xf numFmtId="0" fontId="8" fillId="0" borderId="0" xfId="0" applyFont="1" applyAlignment="1">
      <alignment horizontal="center" vertical="center" wrapText="1"/>
    </xf>
    <xf numFmtId="0" fontId="40" fillId="0" borderId="8" xfId="0" applyFont="1" applyBorder="1" applyAlignment="1">
      <alignment horizontal="left" vertical="center" wrapText="1" indent="1"/>
    </xf>
    <xf numFmtId="0" fontId="40" fillId="0" borderId="5" xfId="0" applyFont="1" applyBorder="1" applyAlignment="1">
      <alignment horizontal="left" vertical="center" wrapText="1" indent="1"/>
    </xf>
    <xf numFmtId="2" fontId="2" fillId="0" borderId="2" xfId="0" applyNumberFormat="1" applyFont="1" applyBorder="1" applyAlignment="1">
      <alignment horizontal="center"/>
    </xf>
    <xf numFmtId="2" fontId="2" fillId="0" borderId="8" xfId="0" applyNumberFormat="1" applyFont="1" applyBorder="1" applyAlignment="1">
      <alignment horizontal="center"/>
    </xf>
    <xf numFmtId="2" fontId="2" fillId="0" borderId="5" xfId="0" applyNumberFormat="1" applyFont="1" applyBorder="1" applyAlignment="1">
      <alignment horizontal="center"/>
    </xf>
    <xf numFmtId="0" fontId="2" fillId="0" borderId="2" xfId="0" applyFont="1" applyBorder="1" applyAlignment="1">
      <alignment horizontal="center" vertical="center" wrapText="1"/>
    </xf>
    <xf numFmtId="0" fontId="0" fillId="0" borderId="2" xfId="0" applyBorder="1" applyAlignment="1">
      <alignment horizontal="center" wrapText="1"/>
    </xf>
    <xf numFmtId="0" fontId="0" fillId="0" borderId="8" xfId="0" applyBorder="1" applyAlignment="1">
      <alignment horizontal="center" wrapText="1"/>
    </xf>
    <xf numFmtId="0" fontId="0" fillId="0" borderId="5" xfId="0" applyBorder="1" applyAlignment="1">
      <alignment horizontal="center" wrapText="1"/>
    </xf>
    <xf numFmtId="0" fontId="16" fillId="0" borderId="0" xfId="0" applyFont="1" applyAlignment="1">
      <alignment horizontal="center" vertical="center" wrapText="1"/>
    </xf>
    <xf numFmtId="0" fontId="21" fillId="0" borderId="2" xfId="0" applyFont="1" applyBorder="1" applyAlignment="1">
      <alignment horizontal="left" vertical="center" wrapText="1"/>
    </xf>
    <xf numFmtId="0" fontId="21" fillId="0" borderId="8" xfId="0" applyFont="1" applyBorder="1" applyAlignment="1">
      <alignment horizontal="left" vertical="center" wrapText="1"/>
    </xf>
    <xf numFmtId="0" fontId="21" fillId="0" borderId="5" xfId="0" applyFont="1" applyBorder="1" applyAlignment="1">
      <alignment horizontal="left" vertical="center" wrapText="1"/>
    </xf>
    <xf numFmtId="0" fontId="2" fillId="0" borderId="1" xfId="0" applyFont="1" applyBorder="1" applyAlignment="1">
      <alignment horizontal="center"/>
    </xf>
    <xf numFmtId="0" fontId="11" fillId="2" borderId="2" xfId="0" applyFont="1" applyFill="1" applyBorder="1" applyAlignment="1">
      <alignment horizontal="left" wrapText="1"/>
    </xf>
    <xf numFmtId="0" fontId="11" fillId="2" borderId="8" xfId="0" applyFont="1" applyFill="1" applyBorder="1" applyAlignment="1">
      <alignment horizontal="left" wrapText="1"/>
    </xf>
    <xf numFmtId="0" fontId="11" fillId="2" borderId="5" xfId="0" applyFont="1" applyFill="1" applyBorder="1" applyAlignment="1">
      <alignment horizontal="left" wrapText="1"/>
    </xf>
    <xf numFmtId="0" fontId="16" fillId="2" borderId="2"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2" xfId="0" applyFont="1" applyFill="1" applyBorder="1" applyAlignment="1">
      <alignment horizontal="left" wrapText="1"/>
    </xf>
    <xf numFmtId="0" fontId="16" fillId="2" borderId="8" xfId="0" applyFont="1" applyFill="1" applyBorder="1" applyAlignment="1">
      <alignment horizontal="left" wrapText="1"/>
    </xf>
    <xf numFmtId="0" fontId="16" fillId="2" borderId="5" xfId="0" applyFont="1" applyFill="1" applyBorder="1" applyAlignment="1">
      <alignment horizontal="left" wrapText="1"/>
    </xf>
    <xf numFmtId="0" fontId="4" fillId="0" borderId="0" xfId="0" applyFont="1" applyAlignment="1">
      <alignment horizontal="center"/>
    </xf>
    <xf numFmtId="49" fontId="16" fillId="2" borderId="2" xfId="0" applyNumberFormat="1" applyFont="1" applyFill="1" applyBorder="1" applyAlignment="1">
      <alignment horizontal="left" vertical="center" wrapText="1"/>
    </xf>
    <xf numFmtId="49" fontId="16" fillId="2" borderId="8" xfId="0" applyNumberFormat="1" applyFont="1" applyFill="1" applyBorder="1" applyAlignment="1">
      <alignment horizontal="left" vertical="center" wrapText="1"/>
    </xf>
    <xf numFmtId="49" fontId="16" fillId="2" borderId="5" xfId="0" applyNumberFormat="1" applyFont="1" applyFill="1" applyBorder="1" applyAlignment="1">
      <alignment horizontal="left" vertical="center" wrapText="1"/>
    </xf>
    <xf numFmtId="0" fontId="16" fillId="2" borderId="2"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5" xfId="0" applyFont="1" applyFill="1" applyBorder="1" applyAlignment="1">
      <alignment horizontal="left" vertical="top" wrapText="1"/>
    </xf>
    <xf numFmtId="0" fontId="12" fillId="0" borderId="2" xfId="0" applyFont="1" applyBorder="1" applyAlignment="1">
      <alignment horizontal="center" vertical="top" wrapText="1"/>
    </xf>
    <xf numFmtId="0" fontId="12" fillId="0" borderId="8" xfId="0" applyFont="1" applyBorder="1" applyAlignment="1">
      <alignment horizontal="center" vertical="top" wrapText="1"/>
    </xf>
    <xf numFmtId="0" fontId="12" fillId="0" borderId="5" xfId="0" applyFont="1" applyBorder="1" applyAlignment="1">
      <alignment horizontal="center" vertical="top" wrapText="1"/>
    </xf>
    <xf numFmtId="0" fontId="4" fillId="2" borderId="1" xfId="0" applyFont="1" applyFill="1" applyBorder="1" applyAlignment="1">
      <alignment horizontal="left"/>
    </xf>
    <xf numFmtId="0" fontId="16" fillId="0" borderId="0" xfId="0" applyFont="1" applyAlignment="1">
      <alignment horizontal="center"/>
    </xf>
    <xf numFmtId="0" fontId="42" fillId="0" borderId="1" xfId="0" applyFont="1" applyBorder="1" applyAlignment="1">
      <alignment horizontal="left" wrapText="1" indent="1"/>
    </xf>
    <xf numFmtId="0" fontId="6" fillId="2" borderId="1" xfId="0" applyFont="1" applyFill="1" applyBorder="1" applyAlignment="1">
      <alignment horizontal="left" vertical="center" wrapText="1"/>
    </xf>
    <xf numFmtId="0" fontId="9" fillId="0" borderId="1" xfId="0" applyFont="1" applyBorder="1" applyAlignment="1">
      <alignment horizontal="left" wrapText="1"/>
    </xf>
    <xf numFmtId="49" fontId="16" fillId="0" borderId="1" xfId="0" applyNumberFormat="1" applyFont="1" applyBorder="1" applyAlignment="1">
      <alignment horizontal="left" vertical="center" wrapText="1"/>
    </xf>
    <xf numFmtId="0" fontId="9" fillId="0" borderId="1" xfId="0" applyFont="1" applyBorder="1" applyAlignment="1">
      <alignment horizontal="left"/>
    </xf>
    <xf numFmtId="0" fontId="9" fillId="0" borderId="2" xfId="0" applyFont="1" applyBorder="1" applyAlignment="1">
      <alignment horizontal="left" wrapText="1"/>
    </xf>
    <xf numFmtId="0" fontId="9" fillId="0" borderId="8" xfId="0" applyFont="1" applyBorder="1" applyAlignment="1">
      <alignment horizontal="left" wrapText="1"/>
    </xf>
    <xf numFmtId="0" fontId="48" fillId="0" borderId="1" xfId="0" applyFont="1" applyBorder="1" applyAlignment="1">
      <alignment horizontal="left" vertical="center" indent="1"/>
    </xf>
    <xf numFmtId="0" fontId="48" fillId="0" borderId="1" xfId="0" applyFont="1" applyBorder="1" applyAlignment="1">
      <alignment horizontal="left" vertical="center" wrapText="1" indent="1"/>
    </xf>
    <xf numFmtId="0" fontId="40" fillId="0" borderId="2" xfId="0" applyFont="1" applyBorder="1" applyAlignment="1">
      <alignment horizontal="left"/>
    </xf>
    <xf numFmtId="0" fontId="40" fillId="0" borderId="8" xfId="0" applyFont="1" applyBorder="1" applyAlignment="1">
      <alignment horizontal="left"/>
    </xf>
    <xf numFmtId="0" fontId="40" fillId="0" borderId="5" xfId="0" applyFont="1" applyBorder="1" applyAlignment="1">
      <alignment horizontal="left"/>
    </xf>
    <xf numFmtId="0" fontId="9" fillId="0" borderId="1" xfId="0" applyFont="1" applyBorder="1" applyAlignment="1">
      <alignment horizontal="left" vertical="center" wrapText="1"/>
    </xf>
    <xf numFmtId="0" fontId="9" fillId="2" borderId="1" xfId="0" applyFont="1" applyFill="1" applyBorder="1" applyAlignment="1">
      <alignment horizontal="left" wrapText="1"/>
    </xf>
    <xf numFmtId="0" fontId="2" fillId="0" borderId="1" xfId="0" applyFont="1" applyBorder="1" applyAlignment="1">
      <alignment horizontal="left" wrapText="1" indent="1"/>
    </xf>
    <xf numFmtId="0" fontId="48" fillId="0" borderId="2" xfId="0" applyFont="1" applyBorder="1" applyAlignment="1">
      <alignment horizontal="left" vertical="center" indent="1"/>
    </xf>
    <xf numFmtId="0" fontId="48" fillId="0" borderId="8" xfId="0" applyFont="1" applyBorder="1" applyAlignment="1">
      <alignment horizontal="left" vertical="center" indent="1"/>
    </xf>
    <xf numFmtId="0" fontId="48" fillId="0" borderId="5" xfId="0" applyFont="1" applyBorder="1" applyAlignment="1">
      <alignment horizontal="left" vertical="center" indent="1"/>
    </xf>
    <xf numFmtId="0" fontId="48" fillId="0" borderId="2" xfId="0" applyFont="1" applyBorder="1" applyAlignment="1">
      <alignment horizontal="left" vertical="center" wrapText="1" indent="1"/>
    </xf>
    <xf numFmtId="0" fontId="48" fillId="0" borderId="8" xfId="0" applyFont="1" applyBorder="1" applyAlignment="1">
      <alignment horizontal="left" vertical="center" wrapText="1" indent="1"/>
    </xf>
    <xf numFmtId="0" fontId="48" fillId="0" borderId="5" xfId="0" applyFont="1" applyBorder="1" applyAlignment="1">
      <alignment horizontal="left" vertical="center" wrapText="1" indent="1"/>
    </xf>
    <xf numFmtId="0" fontId="48" fillId="0" borderId="2" xfId="0" applyFont="1" applyBorder="1" applyAlignment="1">
      <alignment vertical="center"/>
    </xf>
    <xf numFmtId="0" fontId="48" fillId="0" borderId="8" xfId="0" applyFont="1" applyBorder="1" applyAlignment="1">
      <alignment vertical="center"/>
    </xf>
    <xf numFmtId="0" fontId="48" fillId="0" borderId="5" xfId="0" applyFont="1" applyBorder="1" applyAlignment="1">
      <alignment vertical="center"/>
    </xf>
    <xf numFmtId="49" fontId="16" fillId="2" borderId="1" xfId="0" applyNumberFormat="1" applyFont="1" applyFill="1" applyBorder="1" applyAlignment="1">
      <alignment horizontal="left" vertical="center" wrapText="1"/>
    </xf>
    <xf numFmtId="0" fontId="9" fillId="2" borderId="1" xfId="0" applyFont="1" applyFill="1" applyBorder="1" applyAlignment="1">
      <alignment horizontal="left"/>
    </xf>
    <xf numFmtId="0" fontId="9" fillId="2" borderId="2" xfId="0" applyFont="1" applyFill="1" applyBorder="1" applyAlignment="1">
      <alignment horizontal="left"/>
    </xf>
    <xf numFmtId="0" fontId="2" fillId="0" borderId="0" xfId="0" applyFont="1" applyAlignment="1">
      <alignment wrapText="1"/>
    </xf>
    <xf numFmtId="0" fontId="49" fillId="0" borderId="1" xfId="0" applyFont="1" applyBorder="1" applyAlignment="1">
      <alignment horizontal="center" vertical="center" wrapText="1"/>
    </xf>
    <xf numFmtId="0" fontId="2" fillId="0" borderId="0" xfId="0" applyFont="1" applyAlignment="1">
      <alignment horizontal="right" wrapText="1"/>
    </xf>
    <xf numFmtId="0" fontId="0" fillId="0" borderId="0" xfId="0" applyFont="1"/>
  </cellXfs>
  <cellStyles count="7">
    <cellStyle name="Aprēķināšana" xfId="6" builtinId="22"/>
    <cellStyle name="Comma 2" xfId="4"/>
    <cellStyle name="Komats 2" xfId="2"/>
    <cellStyle name="Komats 2 2" xfId="5"/>
    <cellStyle name="Komats 3" xfId="3"/>
    <cellStyle name="Parasts" xfId="0" builtinId="0"/>
    <cellStyle name="Procenti"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53"/>
  <sheetViews>
    <sheetView tabSelected="1" workbookViewId="0">
      <pane ySplit="8" topLeftCell="A9" activePane="bottomLeft" state="frozen"/>
      <selection pane="bottomLeft" activeCell="J7" sqref="J7"/>
    </sheetView>
  </sheetViews>
  <sheetFormatPr defaultRowHeight="15"/>
  <cols>
    <col min="1" max="1" width="8.140625" style="1" customWidth="1"/>
    <col min="2" max="2" width="62.5703125" style="2" customWidth="1"/>
    <col min="3" max="3" width="12.5703125" style="2" customWidth="1"/>
    <col min="4" max="4" width="14.42578125" style="2" customWidth="1"/>
    <col min="5" max="5" width="11.42578125" style="1" customWidth="1"/>
    <col min="6" max="6" width="14.7109375" style="1" customWidth="1"/>
    <col min="7" max="7" width="6.42578125" style="1" customWidth="1"/>
    <col min="8" max="252" width="9.140625" style="1"/>
    <col min="253" max="253" width="41.85546875" style="1" customWidth="1"/>
    <col min="254" max="254" width="15.7109375" style="1" customWidth="1"/>
    <col min="255" max="255" width="14.140625" style="1" customWidth="1"/>
    <col min="256" max="256" width="10.42578125" style="1" customWidth="1"/>
    <col min="257" max="257" width="14.7109375" style="1" customWidth="1"/>
    <col min="258" max="258" width="14.42578125" style="1" customWidth="1"/>
    <col min="259" max="508" width="9.140625" style="1"/>
    <col min="509" max="509" width="41.85546875" style="1" customWidth="1"/>
    <col min="510" max="510" width="15.7109375" style="1" customWidth="1"/>
    <col min="511" max="511" width="14.140625" style="1" customWidth="1"/>
    <col min="512" max="512" width="10.42578125" style="1" customWidth="1"/>
    <col min="513" max="513" width="14.7109375" style="1" customWidth="1"/>
    <col min="514" max="514" width="14.42578125" style="1" customWidth="1"/>
    <col min="515" max="764" width="9.140625" style="1"/>
    <col min="765" max="765" width="41.85546875" style="1" customWidth="1"/>
    <col min="766" max="766" width="15.7109375" style="1" customWidth="1"/>
    <col min="767" max="767" width="14.140625" style="1" customWidth="1"/>
    <col min="768" max="768" width="10.42578125" style="1" customWidth="1"/>
    <col min="769" max="769" width="14.7109375" style="1" customWidth="1"/>
    <col min="770" max="770" width="14.42578125" style="1" customWidth="1"/>
    <col min="771" max="1020" width="9.140625" style="1"/>
    <col min="1021" max="1021" width="41.85546875" style="1" customWidth="1"/>
    <col min="1022" max="1022" width="15.7109375" style="1" customWidth="1"/>
    <col min="1023" max="1023" width="14.140625" style="1" customWidth="1"/>
    <col min="1024" max="1024" width="10.42578125" style="1" customWidth="1"/>
    <col min="1025" max="1025" width="14.7109375" style="1" customWidth="1"/>
    <col min="1026" max="1026" width="14.42578125" style="1" customWidth="1"/>
    <col min="1027" max="1276" width="9.140625" style="1"/>
    <col min="1277" max="1277" width="41.85546875" style="1" customWidth="1"/>
    <col min="1278" max="1278" width="15.7109375" style="1" customWidth="1"/>
    <col min="1279" max="1279" width="14.140625" style="1" customWidth="1"/>
    <col min="1280" max="1280" width="10.42578125" style="1" customWidth="1"/>
    <col min="1281" max="1281" width="14.7109375" style="1" customWidth="1"/>
    <col min="1282" max="1282" width="14.42578125" style="1" customWidth="1"/>
    <col min="1283" max="1532" width="9.140625" style="1"/>
    <col min="1533" max="1533" width="41.85546875" style="1" customWidth="1"/>
    <col min="1534" max="1534" width="15.7109375" style="1" customWidth="1"/>
    <col min="1535" max="1535" width="14.140625" style="1" customWidth="1"/>
    <col min="1536" max="1536" width="10.42578125" style="1" customWidth="1"/>
    <col min="1537" max="1537" width="14.7109375" style="1" customWidth="1"/>
    <col min="1538" max="1538" width="14.42578125" style="1" customWidth="1"/>
    <col min="1539" max="1788" width="9.140625" style="1"/>
    <col min="1789" max="1789" width="41.85546875" style="1" customWidth="1"/>
    <col min="1790" max="1790" width="15.7109375" style="1" customWidth="1"/>
    <col min="1791" max="1791" width="14.140625" style="1" customWidth="1"/>
    <col min="1792" max="1792" width="10.42578125" style="1" customWidth="1"/>
    <col min="1793" max="1793" width="14.7109375" style="1" customWidth="1"/>
    <col min="1794" max="1794" width="14.42578125" style="1" customWidth="1"/>
    <col min="1795" max="2044" width="9.140625" style="1"/>
    <col min="2045" max="2045" width="41.85546875" style="1" customWidth="1"/>
    <col min="2046" max="2046" width="15.7109375" style="1" customWidth="1"/>
    <col min="2047" max="2047" width="14.140625" style="1" customWidth="1"/>
    <col min="2048" max="2048" width="10.42578125" style="1" customWidth="1"/>
    <col min="2049" max="2049" width="14.7109375" style="1" customWidth="1"/>
    <col min="2050" max="2050" width="14.42578125" style="1" customWidth="1"/>
    <col min="2051" max="2300" width="9.140625" style="1"/>
    <col min="2301" max="2301" width="41.85546875" style="1" customWidth="1"/>
    <col min="2302" max="2302" width="15.7109375" style="1" customWidth="1"/>
    <col min="2303" max="2303" width="14.140625" style="1" customWidth="1"/>
    <col min="2304" max="2304" width="10.42578125" style="1" customWidth="1"/>
    <col min="2305" max="2305" width="14.7109375" style="1" customWidth="1"/>
    <col min="2306" max="2306" width="14.42578125" style="1" customWidth="1"/>
    <col min="2307" max="2556" width="9.140625" style="1"/>
    <col min="2557" max="2557" width="41.85546875" style="1" customWidth="1"/>
    <col min="2558" max="2558" width="15.7109375" style="1" customWidth="1"/>
    <col min="2559" max="2559" width="14.140625" style="1" customWidth="1"/>
    <col min="2560" max="2560" width="10.42578125" style="1" customWidth="1"/>
    <col min="2561" max="2561" width="14.7109375" style="1" customWidth="1"/>
    <col min="2562" max="2562" width="14.42578125" style="1" customWidth="1"/>
    <col min="2563" max="2812" width="9.140625" style="1"/>
    <col min="2813" max="2813" width="41.85546875" style="1" customWidth="1"/>
    <col min="2814" max="2814" width="15.7109375" style="1" customWidth="1"/>
    <col min="2815" max="2815" width="14.140625" style="1" customWidth="1"/>
    <col min="2816" max="2816" width="10.42578125" style="1" customWidth="1"/>
    <col min="2817" max="2817" width="14.7109375" style="1" customWidth="1"/>
    <col min="2818" max="2818" width="14.42578125" style="1" customWidth="1"/>
    <col min="2819" max="3068" width="9.140625" style="1"/>
    <col min="3069" max="3069" width="41.85546875" style="1" customWidth="1"/>
    <col min="3070" max="3070" width="15.7109375" style="1" customWidth="1"/>
    <col min="3071" max="3071" width="14.140625" style="1" customWidth="1"/>
    <col min="3072" max="3072" width="10.42578125" style="1" customWidth="1"/>
    <col min="3073" max="3073" width="14.7109375" style="1" customWidth="1"/>
    <col min="3074" max="3074" width="14.42578125" style="1" customWidth="1"/>
    <col min="3075" max="3324" width="9.140625" style="1"/>
    <col min="3325" max="3325" width="41.85546875" style="1" customWidth="1"/>
    <col min="3326" max="3326" width="15.7109375" style="1" customWidth="1"/>
    <col min="3327" max="3327" width="14.140625" style="1" customWidth="1"/>
    <col min="3328" max="3328" width="10.42578125" style="1" customWidth="1"/>
    <col min="3329" max="3329" width="14.7109375" style="1" customWidth="1"/>
    <col min="3330" max="3330" width="14.42578125" style="1" customWidth="1"/>
    <col min="3331" max="3580" width="9.140625" style="1"/>
    <col min="3581" max="3581" width="41.85546875" style="1" customWidth="1"/>
    <col min="3582" max="3582" width="15.7109375" style="1" customWidth="1"/>
    <col min="3583" max="3583" width="14.140625" style="1" customWidth="1"/>
    <col min="3584" max="3584" width="10.42578125" style="1" customWidth="1"/>
    <col min="3585" max="3585" width="14.7109375" style="1" customWidth="1"/>
    <col min="3586" max="3586" width="14.42578125" style="1" customWidth="1"/>
    <col min="3587" max="3836" width="9.140625" style="1"/>
    <col min="3837" max="3837" width="41.85546875" style="1" customWidth="1"/>
    <col min="3838" max="3838" width="15.7109375" style="1" customWidth="1"/>
    <col min="3839" max="3839" width="14.140625" style="1" customWidth="1"/>
    <col min="3840" max="3840" width="10.42578125" style="1" customWidth="1"/>
    <col min="3841" max="3841" width="14.7109375" style="1" customWidth="1"/>
    <col min="3842" max="3842" width="14.42578125" style="1" customWidth="1"/>
    <col min="3843" max="4092" width="9.140625" style="1"/>
    <col min="4093" max="4093" width="41.85546875" style="1" customWidth="1"/>
    <col min="4094" max="4094" width="15.7109375" style="1" customWidth="1"/>
    <col min="4095" max="4095" width="14.140625" style="1" customWidth="1"/>
    <col min="4096" max="4096" width="10.42578125" style="1" customWidth="1"/>
    <col min="4097" max="4097" width="14.7109375" style="1" customWidth="1"/>
    <col min="4098" max="4098" width="14.42578125" style="1" customWidth="1"/>
    <col min="4099" max="4348" width="9.140625" style="1"/>
    <col min="4349" max="4349" width="41.85546875" style="1" customWidth="1"/>
    <col min="4350" max="4350" width="15.7109375" style="1" customWidth="1"/>
    <col min="4351" max="4351" width="14.140625" style="1" customWidth="1"/>
    <col min="4352" max="4352" width="10.42578125" style="1" customWidth="1"/>
    <col min="4353" max="4353" width="14.7109375" style="1" customWidth="1"/>
    <col min="4354" max="4354" width="14.42578125" style="1" customWidth="1"/>
    <col min="4355" max="4604" width="9.140625" style="1"/>
    <col min="4605" max="4605" width="41.85546875" style="1" customWidth="1"/>
    <col min="4606" max="4606" width="15.7109375" style="1" customWidth="1"/>
    <col min="4607" max="4607" width="14.140625" style="1" customWidth="1"/>
    <col min="4608" max="4608" width="10.42578125" style="1" customWidth="1"/>
    <col min="4609" max="4609" width="14.7109375" style="1" customWidth="1"/>
    <col min="4610" max="4610" width="14.42578125" style="1" customWidth="1"/>
    <col min="4611" max="4860" width="9.140625" style="1"/>
    <col min="4861" max="4861" width="41.85546875" style="1" customWidth="1"/>
    <col min="4862" max="4862" width="15.7109375" style="1" customWidth="1"/>
    <col min="4863" max="4863" width="14.140625" style="1" customWidth="1"/>
    <col min="4864" max="4864" width="10.42578125" style="1" customWidth="1"/>
    <col min="4865" max="4865" width="14.7109375" style="1" customWidth="1"/>
    <col min="4866" max="4866" width="14.42578125" style="1" customWidth="1"/>
    <col min="4867" max="5116" width="9.140625" style="1"/>
    <col min="5117" max="5117" width="41.85546875" style="1" customWidth="1"/>
    <col min="5118" max="5118" width="15.7109375" style="1" customWidth="1"/>
    <col min="5119" max="5119" width="14.140625" style="1" customWidth="1"/>
    <col min="5120" max="5120" width="10.42578125" style="1" customWidth="1"/>
    <col min="5121" max="5121" width="14.7109375" style="1" customWidth="1"/>
    <col min="5122" max="5122" width="14.42578125" style="1" customWidth="1"/>
    <col min="5123" max="5372" width="9.140625" style="1"/>
    <col min="5373" max="5373" width="41.85546875" style="1" customWidth="1"/>
    <col min="5374" max="5374" width="15.7109375" style="1" customWidth="1"/>
    <col min="5375" max="5375" width="14.140625" style="1" customWidth="1"/>
    <col min="5376" max="5376" width="10.42578125" style="1" customWidth="1"/>
    <col min="5377" max="5377" width="14.7109375" style="1" customWidth="1"/>
    <col min="5378" max="5378" width="14.42578125" style="1" customWidth="1"/>
    <col min="5379" max="5628" width="9.140625" style="1"/>
    <col min="5629" max="5629" width="41.85546875" style="1" customWidth="1"/>
    <col min="5630" max="5630" width="15.7109375" style="1" customWidth="1"/>
    <col min="5631" max="5631" width="14.140625" style="1" customWidth="1"/>
    <col min="5632" max="5632" width="10.42578125" style="1" customWidth="1"/>
    <col min="5633" max="5633" width="14.7109375" style="1" customWidth="1"/>
    <col min="5634" max="5634" width="14.42578125" style="1" customWidth="1"/>
    <col min="5635" max="5884" width="9.140625" style="1"/>
    <col min="5885" max="5885" width="41.85546875" style="1" customWidth="1"/>
    <col min="5886" max="5886" width="15.7109375" style="1" customWidth="1"/>
    <col min="5887" max="5887" width="14.140625" style="1" customWidth="1"/>
    <col min="5888" max="5888" width="10.42578125" style="1" customWidth="1"/>
    <col min="5889" max="5889" width="14.7109375" style="1" customWidth="1"/>
    <col min="5890" max="5890" width="14.42578125" style="1" customWidth="1"/>
    <col min="5891" max="6140" width="9.140625" style="1"/>
    <col min="6141" max="6141" width="41.85546875" style="1" customWidth="1"/>
    <col min="6142" max="6142" width="15.7109375" style="1" customWidth="1"/>
    <col min="6143" max="6143" width="14.140625" style="1" customWidth="1"/>
    <col min="6144" max="6144" width="10.42578125" style="1" customWidth="1"/>
    <col min="6145" max="6145" width="14.7109375" style="1" customWidth="1"/>
    <col min="6146" max="6146" width="14.42578125" style="1" customWidth="1"/>
    <col min="6147" max="6396" width="9.140625" style="1"/>
    <col min="6397" max="6397" width="41.85546875" style="1" customWidth="1"/>
    <col min="6398" max="6398" width="15.7109375" style="1" customWidth="1"/>
    <col min="6399" max="6399" width="14.140625" style="1" customWidth="1"/>
    <col min="6400" max="6400" width="10.42578125" style="1" customWidth="1"/>
    <col min="6401" max="6401" width="14.7109375" style="1" customWidth="1"/>
    <col min="6402" max="6402" width="14.42578125" style="1" customWidth="1"/>
    <col min="6403" max="6652" width="9.140625" style="1"/>
    <col min="6653" max="6653" width="41.85546875" style="1" customWidth="1"/>
    <col min="6654" max="6654" width="15.7109375" style="1" customWidth="1"/>
    <col min="6655" max="6655" width="14.140625" style="1" customWidth="1"/>
    <col min="6656" max="6656" width="10.42578125" style="1" customWidth="1"/>
    <col min="6657" max="6657" width="14.7109375" style="1" customWidth="1"/>
    <col min="6658" max="6658" width="14.42578125" style="1" customWidth="1"/>
    <col min="6659" max="6908" width="9.140625" style="1"/>
    <col min="6909" max="6909" width="41.85546875" style="1" customWidth="1"/>
    <col min="6910" max="6910" width="15.7109375" style="1" customWidth="1"/>
    <col min="6911" max="6911" width="14.140625" style="1" customWidth="1"/>
    <col min="6912" max="6912" width="10.42578125" style="1" customWidth="1"/>
    <col min="6913" max="6913" width="14.7109375" style="1" customWidth="1"/>
    <col min="6914" max="6914" width="14.42578125" style="1" customWidth="1"/>
    <col min="6915" max="7164" width="9.140625" style="1"/>
    <col min="7165" max="7165" width="41.85546875" style="1" customWidth="1"/>
    <col min="7166" max="7166" width="15.7109375" style="1" customWidth="1"/>
    <col min="7167" max="7167" width="14.140625" style="1" customWidth="1"/>
    <col min="7168" max="7168" width="10.42578125" style="1" customWidth="1"/>
    <col min="7169" max="7169" width="14.7109375" style="1" customWidth="1"/>
    <col min="7170" max="7170" width="14.42578125" style="1" customWidth="1"/>
    <col min="7171" max="7420" width="9.140625" style="1"/>
    <col min="7421" max="7421" width="41.85546875" style="1" customWidth="1"/>
    <col min="7422" max="7422" width="15.7109375" style="1" customWidth="1"/>
    <col min="7423" max="7423" width="14.140625" style="1" customWidth="1"/>
    <col min="7424" max="7424" width="10.42578125" style="1" customWidth="1"/>
    <col min="7425" max="7425" width="14.7109375" style="1" customWidth="1"/>
    <col min="7426" max="7426" width="14.42578125" style="1" customWidth="1"/>
    <col min="7427" max="7676" width="9.140625" style="1"/>
    <col min="7677" max="7677" width="41.85546875" style="1" customWidth="1"/>
    <col min="7678" max="7678" width="15.7109375" style="1" customWidth="1"/>
    <col min="7679" max="7679" width="14.140625" style="1" customWidth="1"/>
    <col min="7680" max="7680" width="10.42578125" style="1" customWidth="1"/>
    <col min="7681" max="7681" width="14.7109375" style="1" customWidth="1"/>
    <col min="7682" max="7682" width="14.42578125" style="1" customWidth="1"/>
    <col min="7683" max="7932" width="9.140625" style="1"/>
    <col min="7933" max="7933" width="41.85546875" style="1" customWidth="1"/>
    <col min="7934" max="7934" width="15.7109375" style="1" customWidth="1"/>
    <col min="7935" max="7935" width="14.140625" style="1" customWidth="1"/>
    <col min="7936" max="7936" width="10.42578125" style="1" customWidth="1"/>
    <col min="7937" max="7937" width="14.7109375" style="1" customWidth="1"/>
    <col min="7938" max="7938" width="14.42578125" style="1" customWidth="1"/>
    <col min="7939" max="8188" width="9.140625" style="1"/>
    <col min="8189" max="8189" width="41.85546875" style="1" customWidth="1"/>
    <col min="8190" max="8190" width="15.7109375" style="1" customWidth="1"/>
    <col min="8191" max="8191" width="14.140625" style="1" customWidth="1"/>
    <col min="8192" max="8192" width="10.42578125" style="1" customWidth="1"/>
    <col min="8193" max="8193" width="14.7109375" style="1" customWidth="1"/>
    <col min="8194" max="8194" width="14.42578125" style="1" customWidth="1"/>
    <col min="8195" max="8444" width="9.140625" style="1"/>
    <col min="8445" max="8445" width="41.85546875" style="1" customWidth="1"/>
    <col min="8446" max="8446" width="15.7109375" style="1" customWidth="1"/>
    <col min="8447" max="8447" width="14.140625" style="1" customWidth="1"/>
    <col min="8448" max="8448" width="10.42578125" style="1" customWidth="1"/>
    <col min="8449" max="8449" width="14.7109375" style="1" customWidth="1"/>
    <col min="8450" max="8450" width="14.42578125" style="1" customWidth="1"/>
    <col min="8451" max="8700" width="9.140625" style="1"/>
    <col min="8701" max="8701" width="41.85546875" style="1" customWidth="1"/>
    <col min="8702" max="8702" width="15.7109375" style="1" customWidth="1"/>
    <col min="8703" max="8703" width="14.140625" style="1" customWidth="1"/>
    <col min="8704" max="8704" width="10.42578125" style="1" customWidth="1"/>
    <col min="8705" max="8705" width="14.7109375" style="1" customWidth="1"/>
    <col min="8706" max="8706" width="14.42578125" style="1" customWidth="1"/>
    <col min="8707" max="8956" width="9.140625" style="1"/>
    <col min="8957" max="8957" width="41.85546875" style="1" customWidth="1"/>
    <col min="8958" max="8958" width="15.7109375" style="1" customWidth="1"/>
    <col min="8959" max="8959" width="14.140625" style="1" customWidth="1"/>
    <col min="8960" max="8960" width="10.42578125" style="1" customWidth="1"/>
    <col min="8961" max="8961" width="14.7109375" style="1" customWidth="1"/>
    <col min="8962" max="8962" width="14.42578125" style="1" customWidth="1"/>
    <col min="8963" max="9212" width="9.140625" style="1"/>
    <col min="9213" max="9213" width="41.85546875" style="1" customWidth="1"/>
    <col min="9214" max="9214" width="15.7109375" style="1" customWidth="1"/>
    <col min="9215" max="9215" width="14.140625" style="1" customWidth="1"/>
    <col min="9216" max="9216" width="10.42578125" style="1" customWidth="1"/>
    <col min="9217" max="9217" width="14.7109375" style="1" customWidth="1"/>
    <col min="9218" max="9218" width="14.42578125" style="1" customWidth="1"/>
    <col min="9219" max="9468" width="9.140625" style="1"/>
    <col min="9469" max="9469" width="41.85546875" style="1" customWidth="1"/>
    <col min="9470" max="9470" width="15.7109375" style="1" customWidth="1"/>
    <col min="9471" max="9471" width="14.140625" style="1" customWidth="1"/>
    <col min="9472" max="9472" width="10.42578125" style="1" customWidth="1"/>
    <col min="9473" max="9473" width="14.7109375" style="1" customWidth="1"/>
    <col min="9474" max="9474" width="14.42578125" style="1" customWidth="1"/>
    <col min="9475" max="9724" width="9.140625" style="1"/>
    <col min="9725" max="9725" width="41.85546875" style="1" customWidth="1"/>
    <col min="9726" max="9726" width="15.7109375" style="1" customWidth="1"/>
    <col min="9727" max="9727" width="14.140625" style="1" customWidth="1"/>
    <col min="9728" max="9728" width="10.42578125" style="1" customWidth="1"/>
    <col min="9729" max="9729" width="14.7109375" style="1" customWidth="1"/>
    <col min="9730" max="9730" width="14.42578125" style="1" customWidth="1"/>
    <col min="9731" max="9980" width="9.140625" style="1"/>
    <col min="9981" max="9981" width="41.85546875" style="1" customWidth="1"/>
    <col min="9982" max="9982" width="15.7109375" style="1" customWidth="1"/>
    <col min="9983" max="9983" width="14.140625" style="1" customWidth="1"/>
    <col min="9984" max="9984" width="10.42578125" style="1" customWidth="1"/>
    <col min="9985" max="9985" width="14.7109375" style="1" customWidth="1"/>
    <col min="9986" max="9986" width="14.42578125" style="1" customWidth="1"/>
    <col min="9987" max="10236" width="9.140625" style="1"/>
    <col min="10237" max="10237" width="41.85546875" style="1" customWidth="1"/>
    <col min="10238" max="10238" width="15.7109375" style="1" customWidth="1"/>
    <col min="10239" max="10239" width="14.140625" style="1" customWidth="1"/>
    <col min="10240" max="10240" width="10.42578125" style="1" customWidth="1"/>
    <col min="10241" max="10241" width="14.7109375" style="1" customWidth="1"/>
    <col min="10242" max="10242" width="14.42578125" style="1" customWidth="1"/>
    <col min="10243" max="10492" width="9.140625" style="1"/>
    <col min="10493" max="10493" width="41.85546875" style="1" customWidth="1"/>
    <col min="10494" max="10494" width="15.7109375" style="1" customWidth="1"/>
    <col min="10495" max="10495" width="14.140625" style="1" customWidth="1"/>
    <col min="10496" max="10496" width="10.42578125" style="1" customWidth="1"/>
    <col min="10497" max="10497" width="14.7109375" style="1" customWidth="1"/>
    <col min="10498" max="10498" width="14.42578125" style="1" customWidth="1"/>
    <col min="10499" max="10748" width="9.140625" style="1"/>
    <col min="10749" max="10749" width="41.85546875" style="1" customWidth="1"/>
    <col min="10750" max="10750" width="15.7109375" style="1" customWidth="1"/>
    <col min="10751" max="10751" width="14.140625" style="1" customWidth="1"/>
    <col min="10752" max="10752" width="10.42578125" style="1" customWidth="1"/>
    <col min="10753" max="10753" width="14.7109375" style="1" customWidth="1"/>
    <col min="10754" max="10754" width="14.42578125" style="1" customWidth="1"/>
    <col min="10755" max="11004" width="9.140625" style="1"/>
    <col min="11005" max="11005" width="41.85546875" style="1" customWidth="1"/>
    <col min="11006" max="11006" width="15.7109375" style="1" customWidth="1"/>
    <col min="11007" max="11007" width="14.140625" style="1" customWidth="1"/>
    <col min="11008" max="11008" width="10.42578125" style="1" customWidth="1"/>
    <col min="11009" max="11009" width="14.7109375" style="1" customWidth="1"/>
    <col min="11010" max="11010" width="14.42578125" style="1" customWidth="1"/>
    <col min="11011" max="11260" width="9.140625" style="1"/>
    <col min="11261" max="11261" width="41.85546875" style="1" customWidth="1"/>
    <col min="11262" max="11262" width="15.7109375" style="1" customWidth="1"/>
    <col min="11263" max="11263" width="14.140625" style="1" customWidth="1"/>
    <col min="11264" max="11264" width="10.42578125" style="1" customWidth="1"/>
    <col min="11265" max="11265" width="14.7109375" style="1" customWidth="1"/>
    <col min="11266" max="11266" width="14.42578125" style="1" customWidth="1"/>
    <col min="11267" max="11516" width="9.140625" style="1"/>
    <col min="11517" max="11517" width="41.85546875" style="1" customWidth="1"/>
    <col min="11518" max="11518" width="15.7109375" style="1" customWidth="1"/>
    <col min="11519" max="11519" width="14.140625" style="1" customWidth="1"/>
    <col min="11520" max="11520" width="10.42578125" style="1" customWidth="1"/>
    <col min="11521" max="11521" width="14.7109375" style="1" customWidth="1"/>
    <col min="11522" max="11522" width="14.42578125" style="1" customWidth="1"/>
    <col min="11523" max="11772" width="9.140625" style="1"/>
    <col min="11773" max="11773" width="41.85546875" style="1" customWidth="1"/>
    <col min="11774" max="11774" width="15.7109375" style="1" customWidth="1"/>
    <col min="11775" max="11775" width="14.140625" style="1" customWidth="1"/>
    <col min="11776" max="11776" width="10.42578125" style="1" customWidth="1"/>
    <col min="11777" max="11777" width="14.7109375" style="1" customWidth="1"/>
    <col min="11778" max="11778" width="14.42578125" style="1" customWidth="1"/>
    <col min="11779" max="12028" width="9.140625" style="1"/>
    <col min="12029" max="12029" width="41.85546875" style="1" customWidth="1"/>
    <col min="12030" max="12030" width="15.7109375" style="1" customWidth="1"/>
    <col min="12031" max="12031" width="14.140625" style="1" customWidth="1"/>
    <col min="12032" max="12032" width="10.42578125" style="1" customWidth="1"/>
    <col min="12033" max="12033" width="14.7109375" style="1" customWidth="1"/>
    <col min="12034" max="12034" width="14.42578125" style="1" customWidth="1"/>
    <col min="12035" max="12284" width="9.140625" style="1"/>
    <col min="12285" max="12285" width="41.85546875" style="1" customWidth="1"/>
    <col min="12286" max="12286" width="15.7109375" style="1" customWidth="1"/>
    <col min="12287" max="12287" width="14.140625" style="1" customWidth="1"/>
    <col min="12288" max="12288" width="10.42578125" style="1" customWidth="1"/>
    <col min="12289" max="12289" width="14.7109375" style="1" customWidth="1"/>
    <col min="12290" max="12290" width="14.42578125" style="1" customWidth="1"/>
    <col min="12291" max="12540" width="9.140625" style="1"/>
    <col min="12541" max="12541" width="41.85546875" style="1" customWidth="1"/>
    <col min="12542" max="12542" width="15.7109375" style="1" customWidth="1"/>
    <col min="12543" max="12543" width="14.140625" style="1" customWidth="1"/>
    <col min="12544" max="12544" width="10.42578125" style="1" customWidth="1"/>
    <col min="12545" max="12545" width="14.7109375" style="1" customWidth="1"/>
    <col min="12546" max="12546" width="14.42578125" style="1" customWidth="1"/>
    <col min="12547" max="12796" width="9.140625" style="1"/>
    <col min="12797" max="12797" width="41.85546875" style="1" customWidth="1"/>
    <col min="12798" max="12798" width="15.7109375" style="1" customWidth="1"/>
    <col min="12799" max="12799" width="14.140625" style="1" customWidth="1"/>
    <col min="12800" max="12800" width="10.42578125" style="1" customWidth="1"/>
    <col min="12801" max="12801" width="14.7109375" style="1" customWidth="1"/>
    <col min="12802" max="12802" width="14.42578125" style="1" customWidth="1"/>
    <col min="12803" max="13052" width="9.140625" style="1"/>
    <col min="13053" max="13053" width="41.85546875" style="1" customWidth="1"/>
    <col min="13054" max="13054" width="15.7109375" style="1" customWidth="1"/>
    <col min="13055" max="13055" width="14.140625" style="1" customWidth="1"/>
    <col min="13056" max="13056" width="10.42578125" style="1" customWidth="1"/>
    <col min="13057" max="13057" width="14.7109375" style="1" customWidth="1"/>
    <col min="13058" max="13058" width="14.42578125" style="1" customWidth="1"/>
    <col min="13059" max="13308" width="9.140625" style="1"/>
    <col min="13309" max="13309" width="41.85546875" style="1" customWidth="1"/>
    <col min="13310" max="13310" width="15.7109375" style="1" customWidth="1"/>
    <col min="13311" max="13311" width="14.140625" style="1" customWidth="1"/>
    <col min="13312" max="13312" width="10.42578125" style="1" customWidth="1"/>
    <col min="13313" max="13313" width="14.7109375" style="1" customWidth="1"/>
    <col min="13314" max="13314" width="14.42578125" style="1" customWidth="1"/>
    <col min="13315" max="13564" width="9.140625" style="1"/>
    <col min="13565" max="13565" width="41.85546875" style="1" customWidth="1"/>
    <col min="13566" max="13566" width="15.7109375" style="1" customWidth="1"/>
    <col min="13567" max="13567" width="14.140625" style="1" customWidth="1"/>
    <col min="13568" max="13568" width="10.42578125" style="1" customWidth="1"/>
    <col min="13569" max="13569" width="14.7109375" style="1" customWidth="1"/>
    <col min="13570" max="13570" width="14.42578125" style="1" customWidth="1"/>
    <col min="13571" max="13820" width="9.140625" style="1"/>
    <col min="13821" max="13821" width="41.85546875" style="1" customWidth="1"/>
    <col min="13822" max="13822" width="15.7109375" style="1" customWidth="1"/>
    <col min="13823" max="13823" width="14.140625" style="1" customWidth="1"/>
    <col min="13824" max="13824" width="10.42578125" style="1" customWidth="1"/>
    <col min="13825" max="13825" width="14.7109375" style="1" customWidth="1"/>
    <col min="13826" max="13826" width="14.42578125" style="1" customWidth="1"/>
    <col min="13827" max="14076" width="9.140625" style="1"/>
    <col min="14077" max="14077" width="41.85546875" style="1" customWidth="1"/>
    <col min="14078" max="14078" width="15.7109375" style="1" customWidth="1"/>
    <col min="14079" max="14079" width="14.140625" style="1" customWidth="1"/>
    <col min="14080" max="14080" width="10.42578125" style="1" customWidth="1"/>
    <col min="14081" max="14081" width="14.7109375" style="1" customWidth="1"/>
    <col min="14082" max="14082" width="14.42578125" style="1" customWidth="1"/>
    <col min="14083" max="14332" width="9.140625" style="1"/>
    <col min="14333" max="14333" width="41.85546875" style="1" customWidth="1"/>
    <col min="14334" max="14334" width="15.7109375" style="1" customWidth="1"/>
    <col min="14335" max="14335" width="14.140625" style="1" customWidth="1"/>
    <col min="14336" max="14336" width="10.42578125" style="1" customWidth="1"/>
    <col min="14337" max="14337" width="14.7109375" style="1" customWidth="1"/>
    <col min="14338" max="14338" width="14.42578125" style="1" customWidth="1"/>
    <col min="14339" max="14588" width="9.140625" style="1"/>
    <col min="14589" max="14589" width="41.85546875" style="1" customWidth="1"/>
    <col min="14590" max="14590" width="15.7109375" style="1" customWidth="1"/>
    <col min="14591" max="14591" width="14.140625" style="1" customWidth="1"/>
    <col min="14592" max="14592" width="10.42578125" style="1" customWidth="1"/>
    <col min="14593" max="14593" width="14.7109375" style="1" customWidth="1"/>
    <col min="14594" max="14594" width="14.42578125" style="1" customWidth="1"/>
    <col min="14595" max="14844" width="9.140625" style="1"/>
    <col min="14845" max="14845" width="41.85546875" style="1" customWidth="1"/>
    <col min="14846" max="14846" width="15.7109375" style="1" customWidth="1"/>
    <col min="14847" max="14847" width="14.140625" style="1" customWidth="1"/>
    <col min="14848" max="14848" width="10.42578125" style="1" customWidth="1"/>
    <col min="14849" max="14849" width="14.7109375" style="1" customWidth="1"/>
    <col min="14850" max="14850" width="14.42578125" style="1" customWidth="1"/>
    <col min="14851" max="15100" width="9.140625" style="1"/>
    <col min="15101" max="15101" width="41.85546875" style="1" customWidth="1"/>
    <col min="15102" max="15102" width="15.7109375" style="1" customWidth="1"/>
    <col min="15103" max="15103" width="14.140625" style="1" customWidth="1"/>
    <col min="15104" max="15104" width="10.42578125" style="1" customWidth="1"/>
    <col min="15105" max="15105" width="14.7109375" style="1" customWidth="1"/>
    <col min="15106" max="15106" width="14.42578125" style="1" customWidth="1"/>
    <col min="15107" max="15356" width="9.140625" style="1"/>
    <col min="15357" max="15357" width="41.85546875" style="1" customWidth="1"/>
    <col min="15358" max="15358" width="15.7109375" style="1" customWidth="1"/>
    <col min="15359" max="15359" width="14.140625" style="1" customWidth="1"/>
    <col min="15360" max="15360" width="10.42578125" style="1" customWidth="1"/>
    <col min="15361" max="15361" width="14.7109375" style="1" customWidth="1"/>
    <col min="15362" max="15362" width="14.42578125" style="1" customWidth="1"/>
    <col min="15363" max="15612" width="9.140625" style="1"/>
    <col min="15613" max="15613" width="41.85546875" style="1" customWidth="1"/>
    <col min="15614" max="15614" width="15.7109375" style="1" customWidth="1"/>
    <col min="15615" max="15615" width="14.140625" style="1" customWidth="1"/>
    <col min="15616" max="15616" width="10.42578125" style="1" customWidth="1"/>
    <col min="15617" max="15617" width="14.7109375" style="1" customWidth="1"/>
    <col min="15618" max="15618" width="14.42578125" style="1" customWidth="1"/>
    <col min="15619" max="15868" width="9.140625" style="1"/>
    <col min="15869" max="15869" width="41.85546875" style="1" customWidth="1"/>
    <col min="15870" max="15870" width="15.7109375" style="1" customWidth="1"/>
    <col min="15871" max="15871" width="14.140625" style="1" customWidth="1"/>
    <col min="15872" max="15872" width="10.42578125" style="1" customWidth="1"/>
    <col min="15873" max="15873" width="14.7109375" style="1" customWidth="1"/>
    <col min="15874" max="15874" width="14.42578125" style="1" customWidth="1"/>
    <col min="15875" max="16124" width="9.140625" style="1"/>
    <col min="16125" max="16125" width="41.85546875" style="1" customWidth="1"/>
    <col min="16126" max="16126" width="15.7109375" style="1" customWidth="1"/>
    <col min="16127" max="16127" width="14.140625" style="1" customWidth="1"/>
    <col min="16128" max="16128" width="10.42578125" style="1" customWidth="1"/>
    <col min="16129" max="16129" width="14.7109375" style="1" customWidth="1"/>
    <col min="16130" max="16130" width="14.42578125" style="1" customWidth="1"/>
    <col min="16131" max="16384" width="9.140625" style="1"/>
  </cols>
  <sheetData>
    <row r="1" spans="1:6">
      <c r="D1" s="358" t="s">
        <v>525</v>
      </c>
      <c r="E1" s="358"/>
      <c r="F1" s="358"/>
    </row>
    <row r="2" spans="1:6">
      <c r="D2" s="358" t="s">
        <v>526</v>
      </c>
      <c r="E2" s="358"/>
      <c r="F2" s="358"/>
    </row>
    <row r="3" spans="1:6" ht="15.75" customHeight="1">
      <c r="D3" s="523" t="s">
        <v>1632</v>
      </c>
      <c r="E3" s="523"/>
      <c r="F3" s="523"/>
    </row>
    <row r="4" spans="1:6">
      <c r="D4" s="523" t="s">
        <v>1633</v>
      </c>
      <c r="E4" s="523"/>
      <c r="F4" s="523"/>
    </row>
    <row r="5" spans="1:6">
      <c r="D5" s="56"/>
      <c r="E5" s="56"/>
      <c r="F5" s="56"/>
    </row>
    <row r="6" spans="1:6" ht="15.75">
      <c r="A6" s="359" t="s">
        <v>491</v>
      </c>
      <c r="B6" s="359"/>
      <c r="C6" s="359"/>
      <c r="D6" s="359"/>
      <c r="E6" s="359"/>
      <c r="F6" s="359"/>
    </row>
    <row r="8" spans="1:6" ht="29.25">
      <c r="A8" s="46" t="s">
        <v>0</v>
      </c>
      <c r="B8" s="72" t="s">
        <v>1</v>
      </c>
      <c r="C8" s="72" t="s">
        <v>2</v>
      </c>
      <c r="D8" s="72" t="s">
        <v>530</v>
      </c>
      <c r="E8" s="72" t="s">
        <v>531</v>
      </c>
      <c r="F8" s="72" t="s">
        <v>532</v>
      </c>
    </row>
    <row r="9" spans="1:6">
      <c r="A9" s="241" t="s">
        <v>3</v>
      </c>
      <c r="B9" s="361" t="s">
        <v>1539</v>
      </c>
      <c r="C9" s="362"/>
      <c r="D9" s="362"/>
      <c r="E9" s="362"/>
      <c r="F9" s="363"/>
    </row>
    <row r="10" spans="1:6">
      <c r="A10" s="71" t="s">
        <v>4</v>
      </c>
      <c r="B10" s="64" t="s">
        <v>10</v>
      </c>
      <c r="C10" s="41" t="s">
        <v>117</v>
      </c>
      <c r="D10" s="78">
        <v>10</v>
      </c>
      <c r="E10" s="38">
        <f>ROUND(D10*0.21,2)</f>
        <v>2.1</v>
      </c>
      <c r="F10" s="38">
        <f>D10+E10</f>
        <v>12.1</v>
      </c>
    </row>
    <row r="11" spans="1:6">
      <c r="A11" s="71" t="s">
        <v>5</v>
      </c>
      <c r="B11" s="64" t="s">
        <v>12</v>
      </c>
      <c r="C11" s="41" t="s">
        <v>117</v>
      </c>
      <c r="D11" s="78">
        <v>1.5</v>
      </c>
      <c r="E11" s="6">
        <f>ROUND(D11*0.21,2)</f>
        <v>0.32</v>
      </c>
      <c r="F11" s="6">
        <f>D11+E11</f>
        <v>1.82</v>
      </c>
    </row>
    <row r="12" spans="1:6" ht="30">
      <c r="A12" s="81" t="s">
        <v>6</v>
      </c>
      <c r="B12" s="64" t="s">
        <v>587</v>
      </c>
      <c r="C12" s="41" t="s">
        <v>1252</v>
      </c>
      <c r="D12" s="78">
        <v>5</v>
      </c>
      <c r="E12" s="74">
        <f>ROUND(D12*0.21,2)</f>
        <v>1.05</v>
      </c>
      <c r="F12" s="74">
        <f>D12+E12</f>
        <v>6.05</v>
      </c>
    </row>
    <row r="13" spans="1:6">
      <c r="A13" s="133" t="s">
        <v>133</v>
      </c>
      <c r="B13" s="361" t="s">
        <v>1061</v>
      </c>
      <c r="C13" s="362"/>
      <c r="D13" s="362"/>
      <c r="E13" s="362"/>
      <c r="F13" s="363"/>
    </row>
    <row r="14" spans="1:6">
      <c r="A14" s="71" t="s">
        <v>68</v>
      </c>
      <c r="B14" s="64" t="s">
        <v>594</v>
      </c>
      <c r="C14" s="65" t="s">
        <v>254</v>
      </c>
      <c r="D14" s="77">
        <v>5</v>
      </c>
      <c r="E14" s="6" t="s">
        <v>539</v>
      </c>
      <c r="F14" s="76">
        <v>5</v>
      </c>
    </row>
    <row r="15" spans="1:6">
      <c r="A15" s="71" t="s">
        <v>71</v>
      </c>
      <c r="B15" s="64" t="s">
        <v>595</v>
      </c>
      <c r="C15" s="65" t="s">
        <v>254</v>
      </c>
      <c r="D15" s="77">
        <v>3</v>
      </c>
      <c r="E15" s="6" t="s">
        <v>539</v>
      </c>
      <c r="F15" s="76">
        <v>3</v>
      </c>
    </row>
    <row r="16" spans="1:6">
      <c r="A16" s="71" t="s">
        <v>192</v>
      </c>
      <c r="B16" s="64" t="s">
        <v>596</v>
      </c>
      <c r="C16" s="65" t="s">
        <v>254</v>
      </c>
      <c r="D16" s="77">
        <v>2</v>
      </c>
      <c r="E16" s="6" t="s">
        <v>539</v>
      </c>
      <c r="F16" s="76">
        <v>2</v>
      </c>
    </row>
    <row r="17" spans="1:6">
      <c r="A17" s="71" t="s">
        <v>151</v>
      </c>
      <c r="B17" s="64" t="s">
        <v>597</v>
      </c>
      <c r="C17" s="65" t="s">
        <v>254</v>
      </c>
      <c r="D17" s="77">
        <v>1.5</v>
      </c>
      <c r="E17" s="6" t="s">
        <v>539</v>
      </c>
      <c r="F17" s="76">
        <v>1.5</v>
      </c>
    </row>
    <row r="18" spans="1:6">
      <c r="A18" s="133" t="s">
        <v>134</v>
      </c>
      <c r="B18" s="361" t="s">
        <v>296</v>
      </c>
      <c r="C18" s="362"/>
      <c r="D18" s="362"/>
      <c r="E18" s="362"/>
      <c r="F18" s="363"/>
    </row>
    <row r="19" spans="1:6">
      <c r="A19" s="80" t="s">
        <v>74</v>
      </c>
      <c r="B19" s="64" t="s">
        <v>14</v>
      </c>
      <c r="C19" s="4"/>
      <c r="D19" s="5"/>
      <c r="E19" s="67"/>
      <c r="F19" s="4"/>
    </row>
    <row r="20" spans="1:6">
      <c r="A20" s="62" t="s">
        <v>611</v>
      </c>
      <c r="B20" s="79" t="s">
        <v>590</v>
      </c>
      <c r="C20" s="65" t="s">
        <v>117</v>
      </c>
      <c r="D20" s="76">
        <v>9.5</v>
      </c>
      <c r="E20" s="38">
        <f>ROUND(D20*0.21,2)</f>
        <v>2</v>
      </c>
      <c r="F20" s="38">
        <f>D20+E20</f>
        <v>11.5</v>
      </c>
    </row>
    <row r="21" spans="1:6">
      <c r="A21" s="62" t="s">
        <v>508</v>
      </c>
      <c r="B21" s="79" t="s">
        <v>589</v>
      </c>
      <c r="C21" s="65" t="s">
        <v>117</v>
      </c>
      <c r="D21" s="76">
        <v>11.9</v>
      </c>
      <c r="E21" s="38">
        <f>ROUND(D21*0.21,2)</f>
        <v>2.5</v>
      </c>
      <c r="F21" s="38">
        <f>D21+E21</f>
        <v>14.4</v>
      </c>
    </row>
    <row r="22" spans="1:6">
      <c r="A22" s="62" t="s">
        <v>510</v>
      </c>
      <c r="B22" s="62" t="s">
        <v>588</v>
      </c>
      <c r="C22" s="65" t="s">
        <v>117</v>
      </c>
      <c r="D22" s="76">
        <v>5.5</v>
      </c>
      <c r="E22" s="38">
        <f>ROUND(D22*0.21,2)</f>
        <v>1.1599999999999999</v>
      </c>
      <c r="F22" s="38">
        <f>D22+E22</f>
        <v>6.66</v>
      </c>
    </row>
    <row r="23" spans="1:6">
      <c r="A23" s="71" t="s">
        <v>75</v>
      </c>
      <c r="B23" s="64" t="s">
        <v>21</v>
      </c>
      <c r="C23" s="65" t="s">
        <v>1210</v>
      </c>
      <c r="D23" s="76">
        <v>14</v>
      </c>
      <c r="E23" s="38">
        <f>ROUND(D23*0.21,2)</f>
        <v>2.94</v>
      </c>
      <c r="F23" s="38">
        <f>D23+E23</f>
        <v>16.940000000000001</v>
      </c>
    </row>
    <row r="24" spans="1:6">
      <c r="A24" s="71" t="s">
        <v>160</v>
      </c>
      <c r="B24" s="64" t="s">
        <v>22</v>
      </c>
      <c r="C24" s="65" t="s">
        <v>1210</v>
      </c>
      <c r="D24" s="76">
        <v>14.76</v>
      </c>
      <c r="E24" s="38">
        <f>ROUND(D24*0.21,2)</f>
        <v>3.1</v>
      </c>
      <c r="F24" s="38">
        <f>D24+E24</f>
        <v>17.86</v>
      </c>
    </row>
    <row r="25" spans="1:6">
      <c r="A25" s="71" t="s">
        <v>162</v>
      </c>
      <c r="B25" s="64" t="s">
        <v>523</v>
      </c>
      <c r="C25" s="365" t="s">
        <v>541</v>
      </c>
      <c r="D25" s="366"/>
      <c r="E25" s="366"/>
      <c r="F25" s="367"/>
    </row>
    <row r="26" spans="1:6">
      <c r="A26" s="133" t="s">
        <v>135</v>
      </c>
      <c r="B26" s="361" t="s">
        <v>24</v>
      </c>
      <c r="C26" s="362"/>
      <c r="D26" s="362"/>
      <c r="E26" s="362"/>
      <c r="F26" s="363"/>
    </row>
    <row r="27" spans="1:6">
      <c r="A27" s="71" t="s">
        <v>76</v>
      </c>
      <c r="B27" s="64" t="s">
        <v>599</v>
      </c>
      <c r="C27" s="4" t="s">
        <v>117</v>
      </c>
      <c r="D27" s="77">
        <v>4</v>
      </c>
      <c r="E27" s="6">
        <f>ROUND(D27*0.21,2)</f>
        <v>0.84</v>
      </c>
      <c r="F27" s="76">
        <f>D27+E27</f>
        <v>4.84</v>
      </c>
    </row>
    <row r="28" spans="1:6">
      <c r="A28" s="71" t="s">
        <v>77</v>
      </c>
      <c r="B28" s="64" t="s">
        <v>29</v>
      </c>
      <c r="C28" s="4" t="s">
        <v>117</v>
      </c>
      <c r="D28" s="77">
        <v>6</v>
      </c>
      <c r="E28" s="6">
        <f>ROUND(D28*0.21,2)</f>
        <v>1.26</v>
      </c>
      <c r="F28" s="76">
        <f>D28+E28</f>
        <v>7.26</v>
      </c>
    </row>
    <row r="29" spans="1:6">
      <c r="A29" s="133" t="s">
        <v>136</v>
      </c>
      <c r="B29" s="361" t="s">
        <v>547</v>
      </c>
      <c r="C29" s="362"/>
      <c r="D29" s="362"/>
      <c r="E29" s="362"/>
      <c r="F29" s="363"/>
    </row>
    <row r="30" spans="1:6">
      <c r="A30" s="71" t="s">
        <v>9</v>
      </c>
      <c r="B30" s="371" t="s">
        <v>34</v>
      </c>
      <c r="C30" s="372"/>
      <c r="D30" s="372"/>
      <c r="E30" s="372"/>
      <c r="F30" s="373"/>
    </row>
    <row r="31" spans="1:6">
      <c r="A31" s="82" t="s">
        <v>1540</v>
      </c>
      <c r="B31" s="64" t="s">
        <v>35</v>
      </c>
      <c r="C31" s="4" t="s">
        <v>1216</v>
      </c>
      <c r="D31" s="77">
        <v>7</v>
      </c>
      <c r="E31" s="6" t="s">
        <v>550</v>
      </c>
      <c r="F31" s="76">
        <v>7</v>
      </c>
    </row>
    <row r="32" spans="1:6">
      <c r="A32" s="62" t="s">
        <v>1541</v>
      </c>
      <c r="B32" s="64" t="s">
        <v>36</v>
      </c>
      <c r="C32" s="4" t="s">
        <v>1216</v>
      </c>
      <c r="D32" s="77">
        <v>10</v>
      </c>
      <c r="E32" s="6" t="s">
        <v>550</v>
      </c>
      <c r="F32" s="76">
        <v>10</v>
      </c>
    </row>
    <row r="33" spans="1:6">
      <c r="A33" s="71" t="s">
        <v>11</v>
      </c>
      <c r="B33" s="64" t="s">
        <v>38</v>
      </c>
      <c r="C33" s="4" t="s">
        <v>1216</v>
      </c>
      <c r="D33" s="77">
        <v>1</v>
      </c>
      <c r="E33" s="6" t="s">
        <v>550</v>
      </c>
      <c r="F33" s="76">
        <v>1</v>
      </c>
    </row>
    <row r="34" spans="1:6">
      <c r="A34" s="62" t="s">
        <v>1542</v>
      </c>
      <c r="B34" s="64" t="s">
        <v>544</v>
      </c>
      <c r="C34" s="4" t="s">
        <v>1216</v>
      </c>
      <c r="D34" s="77">
        <v>0.3</v>
      </c>
      <c r="E34" s="6" t="s">
        <v>550</v>
      </c>
      <c r="F34" s="76">
        <v>0.3</v>
      </c>
    </row>
    <row r="35" spans="1:6">
      <c r="A35" s="71" t="s">
        <v>177</v>
      </c>
      <c r="B35" s="64" t="s">
        <v>39</v>
      </c>
      <c r="C35" s="4" t="s">
        <v>1216</v>
      </c>
      <c r="D35" s="77">
        <v>0.55000000000000004</v>
      </c>
      <c r="E35" s="6" t="s">
        <v>550</v>
      </c>
      <c r="F35" s="76">
        <v>0.55000000000000004</v>
      </c>
    </row>
    <row r="36" spans="1:6">
      <c r="A36" s="71" t="s">
        <v>178</v>
      </c>
      <c r="B36" s="64" t="s">
        <v>40</v>
      </c>
      <c r="C36" s="4" t="s">
        <v>1216</v>
      </c>
      <c r="D36" s="77">
        <v>2</v>
      </c>
      <c r="E36" s="6" t="s">
        <v>550</v>
      </c>
      <c r="F36" s="76">
        <v>2</v>
      </c>
    </row>
    <row r="37" spans="1:6">
      <c r="A37" s="71" t="s">
        <v>179</v>
      </c>
      <c r="B37" s="64" t="s">
        <v>41</v>
      </c>
      <c r="C37" s="4" t="s">
        <v>1216</v>
      </c>
      <c r="D37" s="77">
        <v>2</v>
      </c>
      <c r="E37" s="6" t="s">
        <v>550</v>
      </c>
      <c r="F37" s="76">
        <v>2</v>
      </c>
    </row>
    <row r="38" spans="1:6">
      <c r="A38" s="71" t="s">
        <v>181</v>
      </c>
      <c r="B38" s="64" t="s">
        <v>42</v>
      </c>
      <c r="C38" s="4" t="s">
        <v>1216</v>
      </c>
      <c r="D38" s="77">
        <v>1.5</v>
      </c>
      <c r="E38" s="6" t="s">
        <v>550</v>
      </c>
      <c r="F38" s="76">
        <v>1.5</v>
      </c>
    </row>
    <row r="39" spans="1:6">
      <c r="A39" s="71" t="s">
        <v>255</v>
      </c>
      <c r="B39" s="64" t="s">
        <v>43</v>
      </c>
      <c r="C39" s="4" t="s">
        <v>1216</v>
      </c>
      <c r="D39" s="77">
        <v>1</v>
      </c>
      <c r="E39" s="6" t="s">
        <v>550</v>
      </c>
      <c r="F39" s="76">
        <v>1</v>
      </c>
    </row>
    <row r="40" spans="1:6">
      <c r="A40" s="71" t="s">
        <v>257</v>
      </c>
      <c r="B40" s="64" t="s">
        <v>44</v>
      </c>
      <c r="C40" s="4" t="s">
        <v>1216</v>
      </c>
      <c r="D40" s="77">
        <v>2.5</v>
      </c>
      <c r="E40" s="6" t="s">
        <v>550</v>
      </c>
      <c r="F40" s="76">
        <v>2.5</v>
      </c>
    </row>
    <row r="41" spans="1:6">
      <c r="A41" s="71" t="s">
        <v>260</v>
      </c>
      <c r="B41" s="64" t="s">
        <v>45</v>
      </c>
      <c r="C41" s="4" t="s">
        <v>1216</v>
      </c>
      <c r="D41" s="77">
        <v>4</v>
      </c>
      <c r="E41" s="6" t="s">
        <v>550</v>
      </c>
      <c r="F41" s="76">
        <v>4</v>
      </c>
    </row>
    <row r="42" spans="1:6">
      <c r="A42" s="71" t="s">
        <v>1543</v>
      </c>
      <c r="B42" s="64" t="s">
        <v>46</v>
      </c>
      <c r="C42" s="4" t="s">
        <v>1216</v>
      </c>
      <c r="D42" s="77">
        <v>1.7</v>
      </c>
      <c r="E42" s="6" t="s">
        <v>550</v>
      </c>
      <c r="F42" s="76">
        <v>1.7</v>
      </c>
    </row>
    <row r="43" spans="1:6">
      <c r="A43" s="71" t="s">
        <v>333</v>
      </c>
      <c r="B43" s="64" t="s">
        <v>47</v>
      </c>
      <c r="C43" s="4" t="s">
        <v>1216</v>
      </c>
      <c r="D43" s="77">
        <v>3</v>
      </c>
      <c r="E43" s="6" t="s">
        <v>550</v>
      </c>
      <c r="F43" s="76">
        <v>3</v>
      </c>
    </row>
    <row r="44" spans="1:6">
      <c r="A44" s="71" t="s">
        <v>334</v>
      </c>
      <c r="B44" s="64" t="s">
        <v>48</v>
      </c>
      <c r="C44" s="4" t="s">
        <v>1216</v>
      </c>
      <c r="D44" s="77">
        <v>1.5</v>
      </c>
      <c r="E44" s="6" t="s">
        <v>550</v>
      </c>
      <c r="F44" s="76">
        <v>1.5</v>
      </c>
    </row>
    <row r="45" spans="1:6">
      <c r="A45" s="287" t="s">
        <v>598</v>
      </c>
      <c r="B45" s="288" t="s">
        <v>1497</v>
      </c>
      <c r="C45" s="289" t="s">
        <v>1253</v>
      </c>
      <c r="D45" s="290">
        <v>31</v>
      </c>
      <c r="E45" s="291">
        <f>ROUND(D45*0.21,2)</f>
        <v>6.51</v>
      </c>
      <c r="F45" s="292">
        <f>D45+E45</f>
        <v>37.51</v>
      </c>
    </row>
    <row r="46" spans="1:6">
      <c r="A46" s="70" t="s">
        <v>13</v>
      </c>
      <c r="B46" s="138" t="s">
        <v>545</v>
      </c>
      <c r="C46" s="368" t="s">
        <v>329</v>
      </c>
      <c r="D46" s="369"/>
      <c r="E46" s="369"/>
      <c r="F46" s="370"/>
    </row>
    <row r="47" spans="1:6">
      <c r="A47" s="70" t="s">
        <v>15</v>
      </c>
      <c r="B47" s="96" t="s">
        <v>546</v>
      </c>
      <c r="C47" s="8" t="s">
        <v>1254</v>
      </c>
      <c r="D47" s="99">
        <v>0.7</v>
      </c>
      <c r="E47" s="68">
        <f>ROUND(D47*0.21,2)</f>
        <v>0.15</v>
      </c>
      <c r="F47" s="149">
        <f>D47+E47</f>
        <v>0.85</v>
      </c>
    </row>
    <row r="48" spans="1:6">
      <c r="A48" s="241" t="s">
        <v>603</v>
      </c>
      <c r="B48" s="361" t="s">
        <v>54</v>
      </c>
      <c r="C48" s="362"/>
      <c r="D48" s="362"/>
      <c r="E48" s="362"/>
      <c r="F48" s="363"/>
    </row>
    <row r="49" spans="1:6">
      <c r="A49" s="71" t="s">
        <v>16</v>
      </c>
      <c r="B49" s="64" t="s">
        <v>811</v>
      </c>
      <c r="C49" s="4" t="s">
        <v>117</v>
      </c>
      <c r="D49" s="76">
        <v>5</v>
      </c>
      <c r="E49" s="6">
        <f>ROUND(D49*0.21,2)</f>
        <v>1.05</v>
      </c>
      <c r="F49" s="38">
        <f>D49+E49</f>
        <v>6.05</v>
      </c>
    </row>
    <row r="51" spans="1:6">
      <c r="A51" s="364" t="s">
        <v>1513</v>
      </c>
      <c r="B51" s="364"/>
      <c r="C51" s="364"/>
      <c r="D51" s="364"/>
      <c r="E51" s="364"/>
      <c r="F51" s="364"/>
    </row>
    <row r="52" spans="1:6">
      <c r="A52" s="364" t="s">
        <v>1511</v>
      </c>
      <c r="B52" s="364"/>
      <c r="C52" s="364"/>
      <c r="D52" s="364"/>
      <c r="E52" s="364"/>
      <c r="F52" s="364"/>
    </row>
    <row r="53" spans="1:6">
      <c r="A53" s="360" t="s">
        <v>1038</v>
      </c>
      <c r="B53" s="360"/>
      <c r="C53" s="360"/>
      <c r="D53" s="360"/>
      <c r="E53" s="360"/>
      <c r="F53" s="360"/>
    </row>
  </sheetData>
  <mergeCells count="17">
    <mergeCell ref="A53:F53"/>
    <mergeCell ref="B9:F9"/>
    <mergeCell ref="B48:F48"/>
    <mergeCell ref="A52:F52"/>
    <mergeCell ref="A51:F51"/>
    <mergeCell ref="C25:F25"/>
    <mergeCell ref="B26:F26"/>
    <mergeCell ref="B18:F18"/>
    <mergeCell ref="B13:F13"/>
    <mergeCell ref="B29:F29"/>
    <mergeCell ref="C46:F46"/>
    <mergeCell ref="B30:F30"/>
    <mergeCell ref="D1:F1"/>
    <mergeCell ref="D2:F2"/>
    <mergeCell ref="D3:F3"/>
    <mergeCell ref="D4:F4"/>
    <mergeCell ref="A6:F6"/>
  </mergeCells>
  <pageMargins left="0.25" right="0.25" top="0.75" bottom="0.75" header="0.3" footer="0.3"/>
  <pageSetup paperSize="9" scale="6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26"/>
  <sheetViews>
    <sheetView workbookViewId="0">
      <selection activeCell="E1" sqref="D1:F4"/>
    </sheetView>
  </sheetViews>
  <sheetFormatPr defaultRowHeight="15"/>
  <cols>
    <col min="2" max="2" width="42.85546875" customWidth="1"/>
    <col min="3" max="3" width="21.42578125" customWidth="1"/>
    <col min="4" max="4" width="20.42578125" customWidth="1"/>
    <col min="5" max="5" width="11.42578125" customWidth="1"/>
    <col min="6" max="6" width="15.85546875" customWidth="1"/>
  </cols>
  <sheetData>
    <row r="1" spans="1:7">
      <c r="D1" s="355"/>
      <c r="E1" s="396" t="s">
        <v>231</v>
      </c>
      <c r="F1" s="396"/>
    </row>
    <row r="2" spans="1:7">
      <c r="D2" s="396" t="s">
        <v>526</v>
      </c>
      <c r="E2" s="396"/>
      <c r="F2" s="396"/>
    </row>
    <row r="3" spans="1:7">
      <c r="D3" s="396" t="s">
        <v>1635</v>
      </c>
      <c r="E3" s="396"/>
      <c r="F3" s="396"/>
    </row>
    <row r="4" spans="1:7">
      <c r="D4" s="396" t="s">
        <v>1633</v>
      </c>
      <c r="E4" s="396"/>
      <c r="F4" s="396"/>
    </row>
    <row r="6" spans="1:7" ht="15.75">
      <c r="B6" s="359" t="s">
        <v>498</v>
      </c>
      <c r="C6" s="359"/>
      <c r="D6" s="359"/>
      <c r="E6" s="359"/>
      <c r="F6" s="359"/>
    </row>
    <row r="7" spans="1:7" ht="18.75">
      <c r="B7" s="26"/>
      <c r="C7" s="26"/>
      <c r="D7" s="26"/>
      <c r="E7" s="27"/>
      <c r="F7" s="26"/>
    </row>
    <row r="8" spans="1:7" ht="29.25">
      <c r="A8" s="46" t="s">
        <v>0</v>
      </c>
      <c r="B8" s="107" t="s">
        <v>1</v>
      </c>
      <c r="C8" s="72" t="s">
        <v>2</v>
      </c>
      <c r="D8" s="72" t="s">
        <v>530</v>
      </c>
      <c r="E8" s="72" t="s">
        <v>531</v>
      </c>
      <c r="F8" s="72" t="s">
        <v>532</v>
      </c>
    </row>
    <row r="9" spans="1:7">
      <c r="A9" s="313" t="s">
        <v>3</v>
      </c>
      <c r="B9" s="389" t="s">
        <v>193</v>
      </c>
      <c r="C9" s="390"/>
      <c r="D9" s="390"/>
      <c r="E9" s="390"/>
      <c r="F9" s="391"/>
      <c r="G9" s="85"/>
    </row>
    <row r="10" spans="1:7">
      <c r="A10" s="195" t="s">
        <v>4</v>
      </c>
      <c r="B10" s="195" t="s">
        <v>928</v>
      </c>
      <c r="C10" s="118" t="s">
        <v>1210</v>
      </c>
      <c r="D10" s="116" t="s">
        <v>194</v>
      </c>
      <c r="E10" s="158">
        <f>ROUND(D10*0.21,2)</f>
        <v>0.3</v>
      </c>
      <c r="F10" s="117">
        <f>D10+E10</f>
        <v>1.72</v>
      </c>
    </row>
    <row r="11" spans="1:7" ht="30">
      <c r="A11" s="195" t="s">
        <v>5</v>
      </c>
      <c r="B11" s="195" t="s">
        <v>927</v>
      </c>
      <c r="C11" s="118" t="s">
        <v>1210</v>
      </c>
      <c r="D11" s="116" t="s">
        <v>191</v>
      </c>
      <c r="E11" s="158">
        <f>ROUND(D11*0.21,2)</f>
        <v>0.15</v>
      </c>
      <c r="F11" s="117">
        <f>D11+E11</f>
        <v>0.86</v>
      </c>
    </row>
    <row r="12" spans="1:7">
      <c r="A12" s="195" t="s">
        <v>6</v>
      </c>
      <c r="B12" s="69" t="s">
        <v>523</v>
      </c>
      <c r="C12" s="392" t="s">
        <v>174</v>
      </c>
      <c r="D12" s="393"/>
      <c r="E12" s="393"/>
      <c r="F12" s="394"/>
    </row>
    <row r="13" spans="1:7">
      <c r="A13" s="195" t="s">
        <v>7</v>
      </c>
      <c r="B13" s="195" t="s">
        <v>196</v>
      </c>
      <c r="C13" s="118" t="s">
        <v>117</v>
      </c>
      <c r="D13" s="116" t="s">
        <v>197</v>
      </c>
      <c r="E13" s="117">
        <f>ROUND(D13*0.21,2)</f>
        <v>1.49</v>
      </c>
      <c r="F13" s="117">
        <f>D13+E13</f>
        <v>8.6</v>
      </c>
    </row>
    <row r="14" spans="1:7">
      <c r="A14" s="195" t="s">
        <v>190</v>
      </c>
      <c r="B14" s="195" t="s">
        <v>198</v>
      </c>
      <c r="C14" s="118" t="s">
        <v>117</v>
      </c>
      <c r="D14" s="116">
        <v>1.23</v>
      </c>
      <c r="E14" s="117">
        <f>ROUND(D14*0.21,2)</f>
        <v>0.26</v>
      </c>
      <c r="F14" s="117">
        <f>D14+E14</f>
        <v>1.49</v>
      </c>
    </row>
    <row r="15" spans="1:7">
      <c r="A15" s="313" t="s">
        <v>133</v>
      </c>
      <c r="B15" s="389" t="s">
        <v>628</v>
      </c>
      <c r="C15" s="390"/>
      <c r="D15" s="390"/>
      <c r="E15" s="390"/>
      <c r="F15" s="391"/>
    </row>
    <row r="16" spans="1:7">
      <c r="A16" s="195" t="s">
        <v>68</v>
      </c>
      <c r="B16" s="195" t="s">
        <v>199</v>
      </c>
      <c r="C16" s="118" t="s">
        <v>1263</v>
      </c>
      <c r="D16" s="117">
        <v>1.01</v>
      </c>
      <c r="E16" s="117">
        <f>ROUND(D16*0.21,2)</f>
        <v>0.21</v>
      </c>
      <c r="F16" s="117">
        <f>D16+E16</f>
        <v>1.22</v>
      </c>
    </row>
    <row r="18" spans="1:7">
      <c r="A18" s="364" t="s">
        <v>1523</v>
      </c>
      <c r="B18" s="364"/>
      <c r="C18" s="364"/>
      <c r="D18" s="364"/>
      <c r="E18" s="364"/>
      <c r="F18" s="364"/>
    </row>
    <row r="19" spans="1:7">
      <c r="A19" s="2"/>
      <c r="B19" s="2"/>
      <c r="C19" s="2"/>
      <c r="D19" s="2"/>
      <c r="E19" s="2"/>
      <c r="F19" s="2"/>
    </row>
    <row r="26" spans="1:7">
      <c r="G26" s="339"/>
    </row>
  </sheetData>
  <mergeCells count="9">
    <mergeCell ref="E1:F1"/>
    <mergeCell ref="D2:F2"/>
    <mergeCell ref="D3:F3"/>
    <mergeCell ref="D4:F4"/>
    <mergeCell ref="A18:F18"/>
    <mergeCell ref="B15:F15"/>
    <mergeCell ref="B9:F9"/>
    <mergeCell ref="C12:F12"/>
    <mergeCell ref="B6:F6"/>
  </mergeCells>
  <pageMargins left="1.1811023622047245" right="0.78740157480314965" top="0.78740157480314965" bottom="0.78740157480314965" header="0.31496062992125984" footer="0.31496062992125984"/>
  <pageSetup paperSize="9" scale="8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42"/>
  <sheetViews>
    <sheetView workbookViewId="0">
      <pane ySplit="8" topLeftCell="A9" activePane="bottomLeft" state="frozen"/>
      <selection pane="bottomLeft" activeCell="E1" sqref="D1:F4"/>
    </sheetView>
  </sheetViews>
  <sheetFormatPr defaultRowHeight="15"/>
  <cols>
    <col min="1" max="1" width="12" style="1" customWidth="1"/>
    <col min="2" max="2" width="48.85546875" style="1" customWidth="1"/>
    <col min="3" max="3" width="11.85546875" style="1" customWidth="1"/>
    <col min="4" max="4" width="14.42578125" style="1" customWidth="1"/>
    <col min="5" max="5" width="13.28515625" style="1" customWidth="1"/>
    <col min="6" max="6" width="16.28515625" style="1" customWidth="1"/>
    <col min="7" max="249" width="9.140625" style="1"/>
    <col min="250" max="250" width="20" style="1" customWidth="1"/>
    <col min="251" max="251" width="13.5703125" style="1" customWidth="1"/>
    <col min="252" max="252" width="12.28515625" style="1" customWidth="1"/>
    <col min="253" max="253" width="10.85546875" style="1" customWidth="1"/>
    <col min="254" max="254" width="6" style="1" customWidth="1"/>
    <col min="255" max="505" width="9.140625" style="1"/>
    <col min="506" max="506" width="20" style="1" customWidth="1"/>
    <col min="507" max="507" width="13.5703125" style="1" customWidth="1"/>
    <col min="508" max="508" width="12.28515625" style="1" customWidth="1"/>
    <col min="509" max="509" width="10.85546875" style="1" customWidth="1"/>
    <col min="510" max="510" width="6" style="1" customWidth="1"/>
    <col min="511" max="761" width="9.140625" style="1"/>
    <col min="762" max="762" width="20" style="1" customWidth="1"/>
    <col min="763" max="763" width="13.5703125" style="1" customWidth="1"/>
    <col min="764" max="764" width="12.28515625" style="1" customWidth="1"/>
    <col min="765" max="765" width="10.85546875" style="1" customWidth="1"/>
    <col min="766" max="766" width="6" style="1" customWidth="1"/>
    <col min="767" max="1017" width="9.140625" style="1"/>
    <col min="1018" max="1018" width="20" style="1" customWidth="1"/>
    <col min="1019" max="1019" width="13.5703125" style="1" customWidth="1"/>
    <col min="1020" max="1020" width="12.28515625" style="1" customWidth="1"/>
    <col min="1021" max="1021" width="10.85546875" style="1" customWidth="1"/>
    <col min="1022" max="1022" width="6" style="1" customWidth="1"/>
    <col min="1023" max="1273" width="9.140625" style="1"/>
    <col min="1274" max="1274" width="20" style="1" customWidth="1"/>
    <col min="1275" max="1275" width="13.5703125" style="1" customWidth="1"/>
    <col min="1276" max="1276" width="12.28515625" style="1" customWidth="1"/>
    <col min="1277" max="1277" width="10.85546875" style="1" customWidth="1"/>
    <col min="1278" max="1278" width="6" style="1" customWidth="1"/>
    <col min="1279" max="1529" width="9.140625" style="1"/>
    <col min="1530" max="1530" width="20" style="1" customWidth="1"/>
    <col min="1531" max="1531" width="13.5703125" style="1" customWidth="1"/>
    <col min="1532" max="1532" width="12.28515625" style="1" customWidth="1"/>
    <col min="1533" max="1533" width="10.85546875" style="1" customWidth="1"/>
    <col min="1534" max="1534" width="6" style="1" customWidth="1"/>
    <col min="1535" max="1785" width="9.140625" style="1"/>
    <col min="1786" max="1786" width="20" style="1" customWidth="1"/>
    <col min="1787" max="1787" width="13.5703125" style="1" customWidth="1"/>
    <col min="1788" max="1788" width="12.28515625" style="1" customWidth="1"/>
    <col min="1789" max="1789" width="10.85546875" style="1" customWidth="1"/>
    <col min="1790" max="1790" width="6" style="1" customWidth="1"/>
    <col min="1791" max="2041" width="9.140625" style="1"/>
    <col min="2042" max="2042" width="20" style="1" customWidth="1"/>
    <col min="2043" max="2043" width="13.5703125" style="1" customWidth="1"/>
    <col min="2044" max="2044" width="12.28515625" style="1" customWidth="1"/>
    <col min="2045" max="2045" width="10.85546875" style="1" customWidth="1"/>
    <col min="2046" max="2046" width="6" style="1" customWidth="1"/>
    <col min="2047" max="2297" width="9.140625" style="1"/>
    <col min="2298" max="2298" width="20" style="1" customWidth="1"/>
    <col min="2299" max="2299" width="13.5703125" style="1" customWidth="1"/>
    <col min="2300" max="2300" width="12.28515625" style="1" customWidth="1"/>
    <col min="2301" max="2301" width="10.85546875" style="1" customWidth="1"/>
    <col min="2302" max="2302" width="6" style="1" customWidth="1"/>
    <col min="2303" max="2553" width="9.140625" style="1"/>
    <col min="2554" max="2554" width="20" style="1" customWidth="1"/>
    <col min="2555" max="2555" width="13.5703125" style="1" customWidth="1"/>
    <col min="2556" max="2556" width="12.28515625" style="1" customWidth="1"/>
    <col min="2557" max="2557" width="10.85546875" style="1" customWidth="1"/>
    <col min="2558" max="2558" width="6" style="1" customWidth="1"/>
    <col min="2559" max="2809" width="9.140625" style="1"/>
    <col min="2810" max="2810" width="20" style="1" customWidth="1"/>
    <col min="2811" max="2811" width="13.5703125" style="1" customWidth="1"/>
    <col min="2812" max="2812" width="12.28515625" style="1" customWidth="1"/>
    <col min="2813" max="2813" width="10.85546875" style="1" customWidth="1"/>
    <col min="2814" max="2814" width="6" style="1" customWidth="1"/>
    <col min="2815" max="3065" width="9.140625" style="1"/>
    <col min="3066" max="3066" width="20" style="1" customWidth="1"/>
    <col min="3067" max="3067" width="13.5703125" style="1" customWidth="1"/>
    <col min="3068" max="3068" width="12.28515625" style="1" customWidth="1"/>
    <col min="3069" max="3069" width="10.85546875" style="1" customWidth="1"/>
    <col min="3070" max="3070" width="6" style="1" customWidth="1"/>
    <col min="3071" max="3321" width="9.140625" style="1"/>
    <col min="3322" max="3322" width="20" style="1" customWidth="1"/>
    <col min="3323" max="3323" width="13.5703125" style="1" customWidth="1"/>
    <col min="3324" max="3324" width="12.28515625" style="1" customWidth="1"/>
    <col min="3325" max="3325" width="10.85546875" style="1" customWidth="1"/>
    <col min="3326" max="3326" width="6" style="1" customWidth="1"/>
    <col min="3327" max="3577" width="9.140625" style="1"/>
    <col min="3578" max="3578" width="20" style="1" customWidth="1"/>
    <col min="3579" max="3579" width="13.5703125" style="1" customWidth="1"/>
    <col min="3580" max="3580" width="12.28515625" style="1" customWidth="1"/>
    <col min="3581" max="3581" width="10.85546875" style="1" customWidth="1"/>
    <col min="3582" max="3582" width="6" style="1" customWidth="1"/>
    <col min="3583" max="3833" width="9.140625" style="1"/>
    <col min="3834" max="3834" width="20" style="1" customWidth="1"/>
    <col min="3835" max="3835" width="13.5703125" style="1" customWidth="1"/>
    <col min="3836" max="3836" width="12.28515625" style="1" customWidth="1"/>
    <col min="3837" max="3837" width="10.85546875" style="1" customWidth="1"/>
    <col min="3838" max="3838" width="6" style="1" customWidth="1"/>
    <col min="3839" max="4089" width="9.140625" style="1"/>
    <col min="4090" max="4090" width="20" style="1" customWidth="1"/>
    <col min="4091" max="4091" width="13.5703125" style="1" customWidth="1"/>
    <col min="4092" max="4092" width="12.28515625" style="1" customWidth="1"/>
    <col min="4093" max="4093" width="10.85546875" style="1" customWidth="1"/>
    <col min="4094" max="4094" width="6" style="1" customWidth="1"/>
    <col min="4095" max="4345" width="9.140625" style="1"/>
    <col min="4346" max="4346" width="20" style="1" customWidth="1"/>
    <col min="4347" max="4347" width="13.5703125" style="1" customWidth="1"/>
    <col min="4348" max="4348" width="12.28515625" style="1" customWidth="1"/>
    <col min="4349" max="4349" width="10.85546875" style="1" customWidth="1"/>
    <col min="4350" max="4350" width="6" style="1" customWidth="1"/>
    <col min="4351" max="4601" width="9.140625" style="1"/>
    <col min="4602" max="4602" width="20" style="1" customWidth="1"/>
    <col min="4603" max="4603" width="13.5703125" style="1" customWidth="1"/>
    <col min="4604" max="4604" width="12.28515625" style="1" customWidth="1"/>
    <col min="4605" max="4605" width="10.85546875" style="1" customWidth="1"/>
    <col min="4606" max="4606" width="6" style="1" customWidth="1"/>
    <col min="4607" max="4857" width="9.140625" style="1"/>
    <col min="4858" max="4858" width="20" style="1" customWidth="1"/>
    <col min="4859" max="4859" width="13.5703125" style="1" customWidth="1"/>
    <col min="4860" max="4860" width="12.28515625" style="1" customWidth="1"/>
    <col min="4861" max="4861" width="10.85546875" style="1" customWidth="1"/>
    <col min="4862" max="4862" width="6" style="1" customWidth="1"/>
    <col min="4863" max="5113" width="9.140625" style="1"/>
    <col min="5114" max="5114" width="20" style="1" customWidth="1"/>
    <col min="5115" max="5115" width="13.5703125" style="1" customWidth="1"/>
    <col min="5116" max="5116" width="12.28515625" style="1" customWidth="1"/>
    <col min="5117" max="5117" width="10.85546875" style="1" customWidth="1"/>
    <col min="5118" max="5118" width="6" style="1" customWidth="1"/>
    <col min="5119" max="5369" width="9.140625" style="1"/>
    <col min="5370" max="5370" width="20" style="1" customWidth="1"/>
    <col min="5371" max="5371" width="13.5703125" style="1" customWidth="1"/>
    <col min="5372" max="5372" width="12.28515625" style="1" customWidth="1"/>
    <col min="5373" max="5373" width="10.85546875" style="1" customWidth="1"/>
    <col min="5374" max="5374" width="6" style="1" customWidth="1"/>
    <col min="5375" max="5625" width="9.140625" style="1"/>
    <col min="5626" max="5626" width="20" style="1" customWidth="1"/>
    <col min="5627" max="5627" width="13.5703125" style="1" customWidth="1"/>
    <col min="5628" max="5628" width="12.28515625" style="1" customWidth="1"/>
    <col min="5629" max="5629" width="10.85546875" style="1" customWidth="1"/>
    <col min="5630" max="5630" width="6" style="1" customWidth="1"/>
    <col min="5631" max="5881" width="9.140625" style="1"/>
    <col min="5882" max="5882" width="20" style="1" customWidth="1"/>
    <col min="5883" max="5883" width="13.5703125" style="1" customWidth="1"/>
    <col min="5884" max="5884" width="12.28515625" style="1" customWidth="1"/>
    <col min="5885" max="5885" width="10.85546875" style="1" customWidth="1"/>
    <col min="5886" max="5886" width="6" style="1" customWidth="1"/>
    <col min="5887" max="6137" width="9.140625" style="1"/>
    <col min="6138" max="6138" width="20" style="1" customWidth="1"/>
    <col min="6139" max="6139" width="13.5703125" style="1" customWidth="1"/>
    <col min="6140" max="6140" width="12.28515625" style="1" customWidth="1"/>
    <col min="6141" max="6141" width="10.85546875" style="1" customWidth="1"/>
    <col min="6142" max="6142" width="6" style="1" customWidth="1"/>
    <col min="6143" max="6393" width="9.140625" style="1"/>
    <col min="6394" max="6394" width="20" style="1" customWidth="1"/>
    <col min="6395" max="6395" width="13.5703125" style="1" customWidth="1"/>
    <col min="6396" max="6396" width="12.28515625" style="1" customWidth="1"/>
    <col min="6397" max="6397" width="10.85546875" style="1" customWidth="1"/>
    <col min="6398" max="6398" width="6" style="1" customWidth="1"/>
    <col min="6399" max="6649" width="9.140625" style="1"/>
    <col min="6650" max="6650" width="20" style="1" customWidth="1"/>
    <col min="6651" max="6651" width="13.5703125" style="1" customWidth="1"/>
    <col min="6652" max="6652" width="12.28515625" style="1" customWidth="1"/>
    <col min="6653" max="6653" width="10.85546875" style="1" customWidth="1"/>
    <col min="6654" max="6654" width="6" style="1" customWidth="1"/>
    <col min="6655" max="6905" width="9.140625" style="1"/>
    <col min="6906" max="6906" width="20" style="1" customWidth="1"/>
    <col min="6907" max="6907" width="13.5703125" style="1" customWidth="1"/>
    <col min="6908" max="6908" width="12.28515625" style="1" customWidth="1"/>
    <col min="6909" max="6909" width="10.85546875" style="1" customWidth="1"/>
    <col min="6910" max="6910" width="6" style="1" customWidth="1"/>
    <col min="6911" max="7161" width="9.140625" style="1"/>
    <col min="7162" max="7162" width="20" style="1" customWidth="1"/>
    <col min="7163" max="7163" width="13.5703125" style="1" customWidth="1"/>
    <col min="7164" max="7164" width="12.28515625" style="1" customWidth="1"/>
    <col min="7165" max="7165" width="10.85546875" style="1" customWidth="1"/>
    <col min="7166" max="7166" width="6" style="1" customWidth="1"/>
    <col min="7167" max="7417" width="9.140625" style="1"/>
    <col min="7418" max="7418" width="20" style="1" customWidth="1"/>
    <col min="7419" max="7419" width="13.5703125" style="1" customWidth="1"/>
    <col min="7420" max="7420" width="12.28515625" style="1" customWidth="1"/>
    <col min="7421" max="7421" width="10.85546875" style="1" customWidth="1"/>
    <col min="7422" max="7422" width="6" style="1" customWidth="1"/>
    <col min="7423" max="7673" width="9.140625" style="1"/>
    <col min="7674" max="7674" width="20" style="1" customWidth="1"/>
    <col min="7675" max="7675" width="13.5703125" style="1" customWidth="1"/>
    <col min="7676" max="7676" width="12.28515625" style="1" customWidth="1"/>
    <col min="7677" max="7677" width="10.85546875" style="1" customWidth="1"/>
    <col min="7678" max="7678" width="6" style="1" customWidth="1"/>
    <col min="7679" max="7929" width="9.140625" style="1"/>
    <col min="7930" max="7930" width="20" style="1" customWidth="1"/>
    <col min="7931" max="7931" width="13.5703125" style="1" customWidth="1"/>
    <col min="7932" max="7932" width="12.28515625" style="1" customWidth="1"/>
    <col min="7933" max="7933" width="10.85546875" style="1" customWidth="1"/>
    <col min="7934" max="7934" width="6" style="1" customWidth="1"/>
    <col min="7935" max="8185" width="9.140625" style="1"/>
    <col min="8186" max="8186" width="20" style="1" customWidth="1"/>
    <col min="8187" max="8187" width="13.5703125" style="1" customWidth="1"/>
    <col min="8188" max="8188" width="12.28515625" style="1" customWidth="1"/>
    <col min="8189" max="8189" width="10.85546875" style="1" customWidth="1"/>
    <col min="8190" max="8190" width="6" style="1" customWidth="1"/>
    <col min="8191" max="8441" width="9.140625" style="1"/>
    <col min="8442" max="8442" width="20" style="1" customWidth="1"/>
    <col min="8443" max="8443" width="13.5703125" style="1" customWidth="1"/>
    <col min="8444" max="8444" width="12.28515625" style="1" customWidth="1"/>
    <col min="8445" max="8445" width="10.85546875" style="1" customWidth="1"/>
    <col min="8446" max="8446" width="6" style="1" customWidth="1"/>
    <col min="8447" max="8697" width="9.140625" style="1"/>
    <col min="8698" max="8698" width="20" style="1" customWidth="1"/>
    <col min="8699" max="8699" width="13.5703125" style="1" customWidth="1"/>
    <col min="8700" max="8700" width="12.28515625" style="1" customWidth="1"/>
    <col min="8701" max="8701" width="10.85546875" style="1" customWidth="1"/>
    <col min="8702" max="8702" width="6" style="1" customWidth="1"/>
    <col min="8703" max="8953" width="9.140625" style="1"/>
    <col min="8954" max="8954" width="20" style="1" customWidth="1"/>
    <col min="8955" max="8955" width="13.5703125" style="1" customWidth="1"/>
    <col min="8956" max="8956" width="12.28515625" style="1" customWidth="1"/>
    <col min="8957" max="8957" width="10.85546875" style="1" customWidth="1"/>
    <col min="8958" max="8958" width="6" style="1" customWidth="1"/>
    <col min="8959" max="9209" width="9.140625" style="1"/>
    <col min="9210" max="9210" width="20" style="1" customWidth="1"/>
    <col min="9211" max="9211" width="13.5703125" style="1" customWidth="1"/>
    <col min="9212" max="9212" width="12.28515625" style="1" customWidth="1"/>
    <col min="9213" max="9213" width="10.85546875" style="1" customWidth="1"/>
    <col min="9214" max="9214" width="6" style="1" customWidth="1"/>
    <col min="9215" max="9465" width="9.140625" style="1"/>
    <col min="9466" max="9466" width="20" style="1" customWidth="1"/>
    <col min="9467" max="9467" width="13.5703125" style="1" customWidth="1"/>
    <col min="9468" max="9468" width="12.28515625" style="1" customWidth="1"/>
    <col min="9469" max="9469" width="10.85546875" style="1" customWidth="1"/>
    <col min="9470" max="9470" width="6" style="1" customWidth="1"/>
    <col min="9471" max="9721" width="9.140625" style="1"/>
    <col min="9722" max="9722" width="20" style="1" customWidth="1"/>
    <col min="9723" max="9723" width="13.5703125" style="1" customWidth="1"/>
    <col min="9724" max="9724" width="12.28515625" style="1" customWidth="1"/>
    <col min="9725" max="9725" width="10.85546875" style="1" customWidth="1"/>
    <col min="9726" max="9726" width="6" style="1" customWidth="1"/>
    <col min="9727" max="9977" width="9.140625" style="1"/>
    <col min="9978" max="9978" width="20" style="1" customWidth="1"/>
    <col min="9979" max="9979" width="13.5703125" style="1" customWidth="1"/>
    <col min="9980" max="9980" width="12.28515625" style="1" customWidth="1"/>
    <col min="9981" max="9981" width="10.85546875" style="1" customWidth="1"/>
    <col min="9982" max="9982" width="6" style="1" customWidth="1"/>
    <col min="9983" max="10233" width="9.140625" style="1"/>
    <col min="10234" max="10234" width="20" style="1" customWidth="1"/>
    <col min="10235" max="10235" width="13.5703125" style="1" customWidth="1"/>
    <col min="10236" max="10236" width="12.28515625" style="1" customWidth="1"/>
    <col min="10237" max="10237" width="10.85546875" style="1" customWidth="1"/>
    <col min="10238" max="10238" width="6" style="1" customWidth="1"/>
    <col min="10239" max="10489" width="9.140625" style="1"/>
    <col min="10490" max="10490" width="20" style="1" customWidth="1"/>
    <col min="10491" max="10491" width="13.5703125" style="1" customWidth="1"/>
    <col min="10492" max="10492" width="12.28515625" style="1" customWidth="1"/>
    <col min="10493" max="10493" width="10.85546875" style="1" customWidth="1"/>
    <col min="10494" max="10494" width="6" style="1" customWidth="1"/>
    <col min="10495" max="10745" width="9.140625" style="1"/>
    <col min="10746" max="10746" width="20" style="1" customWidth="1"/>
    <col min="10747" max="10747" width="13.5703125" style="1" customWidth="1"/>
    <col min="10748" max="10748" width="12.28515625" style="1" customWidth="1"/>
    <col min="10749" max="10749" width="10.85546875" style="1" customWidth="1"/>
    <col min="10750" max="10750" width="6" style="1" customWidth="1"/>
    <col min="10751" max="11001" width="9.140625" style="1"/>
    <col min="11002" max="11002" width="20" style="1" customWidth="1"/>
    <col min="11003" max="11003" width="13.5703125" style="1" customWidth="1"/>
    <col min="11004" max="11004" width="12.28515625" style="1" customWidth="1"/>
    <col min="11005" max="11005" width="10.85546875" style="1" customWidth="1"/>
    <col min="11006" max="11006" width="6" style="1" customWidth="1"/>
    <col min="11007" max="11257" width="9.140625" style="1"/>
    <col min="11258" max="11258" width="20" style="1" customWidth="1"/>
    <col min="11259" max="11259" width="13.5703125" style="1" customWidth="1"/>
    <col min="11260" max="11260" width="12.28515625" style="1" customWidth="1"/>
    <col min="11261" max="11261" width="10.85546875" style="1" customWidth="1"/>
    <col min="11262" max="11262" width="6" style="1" customWidth="1"/>
    <col min="11263" max="11513" width="9.140625" style="1"/>
    <col min="11514" max="11514" width="20" style="1" customWidth="1"/>
    <col min="11515" max="11515" width="13.5703125" style="1" customWidth="1"/>
    <col min="11516" max="11516" width="12.28515625" style="1" customWidth="1"/>
    <col min="11517" max="11517" width="10.85546875" style="1" customWidth="1"/>
    <col min="11518" max="11518" width="6" style="1" customWidth="1"/>
    <col min="11519" max="11769" width="9.140625" style="1"/>
    <col min="11770" max="11770" width="20" style="1" customWidth="1"/>
    <col min="11771" max="11771" width="13.5703125" style="1" customWidth="1"/>
    <col min="11772" max="11772" width="12.28515625" style="1" customWidth="1"/>
    <col min="11773" max="11773" width="10.85546875" style="1" customWidth="1"/>
    <col min="11774" max="11774" width="6" style="1" customWidth="1"/>
    <col min="11775" max="12025" width="9.140625" style="1"/>
    <col min="12026" max="12026" width="20" style="1" customWidth="1"/>
    <col min="12027" max="12027" width="13.5703125" style="1" customWidth="1"/>
    <col min="12028" max="12028" width="12.28515625" style="1" customWidth="1"/>
    <col min="12029" max="12029" width="10.85546875" style="1" customWidth="1"/>
    <col min="12030" max="12030" width="6" style="1" customWidth="1"/>
    <col min="12031" max="12281" width="9.140625" style="1"/>
    <col min="12282" max="12282" width="20" style="1" customWidth="1"/>
    <col min="12283" max="12283" width="13.5703125" style="1" customWidth="1"/>
    <col min="12284" max="12284" width="12.28515625" style="1" customWidth="1"/>
    <col min="12285" max="12285" width="10.85546875" style="1" customWidth="1"/>
    <col min="12286" max="12286" width="6" style="1" customWidth="1"/>
    <col min="12287" max="12537" width="9.140625" style="1"/>
    <col min="12538" max="12538" width="20" style="1" customWidth="1"/>
    <col min="12539" max="12539" width="13.5703125" style="1" customWidth="1"/>
    <col min="12540" max="12540" width="12.28515625" style="1" customWidth="1"/>
    <col min="12541" max="12541" width="10.85546875" style="1" customWidth="1"/>
    <col min="12542" max="12542" width="6" style="1" customWidth="1"/>
    <col min="12543" max="12793" width="9.140625" style="1"/>
    <col min="12794" max="12794" width="20" style="1" customWidth="1"/>
    <col min="12795" max="12795" width="13.5703125" style="1" customWidth="1"/>
    <col min="12796" max="12796" width="12.28515625" style="1" customWidth="1"/>
    <col min="12797" max="12797" width="10.85546875" style="1" customWidth="1"/>
    <col min="12798" max="12798" width="6" style="1" customWidth="1"/>
    <col min="12799" max="13049" width="9.140625" style="1"/>
    <col min="13050" max="13050" width="20" style="1" customWidth="1"/>
    <col min="13051" max="13051" width="13.5703125" style="1" customWidth="1"/>
    <col min="13052" max="13052" width="12.28515625" style="1" customWidth="1"/>
    <col min="13053" max="13053" width="10.85546875" style="1" customWidth="1"/>
    <col min="13054" max="13054" width="6" style="1" customWidth="1"/>
    <col min="13055" max="13305" width="9.140625" style="1"/>
    <col min="13306" max="13306" width="20" style="1" customWidth="1"/>
    <col min="13307" max="13307" width="13.5703125" style="1" customWidth="1"/>
    <col min="13308" max="13308" width="12.28515625" style="1" customWidth="1"/>
    <col min="13309" max="13309" width="10.85546875" style="1" customWidth="1"/>
    <col min="13310" max="13310" width="6" style="1" customWidth="1"/>
    <col min="13311" max="13561" width="9.140625" style="1"/>
    <col min="13562" max="13562" width="20" style="1" customWidth="1"/>
    <col min="13563" max="13563" width="13.5703125" style="1" customWidth="1"/>
    <col min="13564" max="13564" width="12.28515625" style="1" customWidth="1"/>
    <col min="13565" max="13565" width="10.85546875" style="1" customWidth="1"/>
    <col min="13566" max="13566" width="6" style="1" customWidth="1"/>
    <col min="13567" max="13817" width="9.140625" style="1"/>
    <col min="13818" max="13818" width="20" style="1" customWidth="1"/>
    <col min="13819" max="13819" width="13.5703125" style="1" customWidth="1"/>
    <col min="13820" max="13820" width="12.28515625" style="1" customWidth="1"/>
    <col min="13821" max="13821" width="10.85546875" style="1" customWidth="1"/>
    <col min="13822" max="13822" width="6" style="1" customWidth="1"/>
    <col min="13823" max="14073" width="9.140625" style="1"/>
    <col min="14074" max="14074" width="20" style="1" customWidth="1"/>
    <col min="14075" max="14075" width="13.5703125" style="1" customWidth="1"/>
    <col min="14076" max="14076" width="12.28515625" style="1" customWidth="1"/>
    <col min="14077" max="14077" width="10.85546875" style="1" customWidth="1"/>
    <col min="14078" max="14078" width="6" style="1" customWidth="1"/>
    <col min="14079" max="14329" width="9.140625" style="1"/>
    <col min="14330" max="14330" width="20" style="1" customWidth="1"/>
    <col min="14331" max="14331" width="13.5703125" style="1" customWidth="1"/>
    <col min="14332" max="14332" width="12.28515625" style="1" customWidth="1"/>
    <col min="14333" max="14333" width="10.85546875" style="1" customWidth="1"/>
    <col min="14334" max="14334" width="6" style="1" customWidth="1"/>
    <col min="14335" max="14585" width="9.140625" style="1"/>
    <col min="14586" max="14586" width="20" style="1" customWidth="1"/>
    <col min="14587" max="14587" width="13.5703125" style="1" customWidth="1"/>
    <col min="14588" max="14588" width="12.28515625" style="1" customWidth="1"/>
    <col min="14589" max="14589" width="10.85546875" style="1" customWidth="1"/>
    <col min="14590" max="14590" width="6" style="1" customWidth="1"/>
    <col min="14591" max="14841" width="9.140625" style="1"/>
    <col min="14842" max="14842" width="20" style="1" customWidth="1"/>
    <col min="14843" max="14843" width="13.5703125" style="1" customWidth="1"/>
    <col min="14844" max="14844" width="12.28515625" style="1" customWidth="1"/>
    <col min="14845" max="14845" width="10.85546875" style="1" customWidth="1"/>
    <col min="14846" max="14846" width="6" style="1" customWidth="1"/>
    <col min="14847" max="15097" width="9.140625" style="1"/>
    <col min="15098" max="15098" width="20" style="1" customWidth="1"/>
    <col min="15099" max="15099" width="13.5703125" style="1" customWidth="1"/>
    <col min="15100" max="15100" width="12.28515625" style="1" customWidth="1"/>
    <col min="15101" max="15101" width="10.85546875" style="1" customWidth="1"/>
    <col min="15102" max="15102" width="6" style="1" customWidth="1"/>
    <col min="15103" max="15353" width="9.140625" style="1"/>
    <col min="15354" max="15354" width="20" style="1" customWidth="1"/>
    <col min="15355" max="15355" width="13.5703125" style="1" customWidth="1"/>
    <col min="15356" max="15356" width="12.28515625" style="1" customWidth="1"/>
    <col min="15357" max="15357" width="10.85546875" style="1" customWidth="1"/>
    <col min="15358" max="15358" width="6" style="1" customWidth="1"/>
    <col min="15359" max="15609" width="9.140625" style="1"/>
    <col min="15610" max="15610" width="20" style="1" customWidth="1"/>
    <col min="15611" max="15611" width="13.5703125" style="1" customWidth="1"/>
    <col min="15612" max="15612" width="12.28515625" style="1" customWidth="1"/>
    <col min="15613" max="15613" width="10.85546875" style="1" customWidth="1"/>
    <col min="15614" max="15614" width="6" style="1" customWidth="1"/>
    <col min="15615" max="15865" width="9.140625" style="1"/>
    <col min="15866" max="15866" width="20" style="1" customWidth="1"/>
    <col min="15867" max="15867" width="13.5703125" style="1" customWidth="1"/>
    <col min="15868" max="15868" width="12.28515625" style="1" customWidth="1"/>
    <col min="15869" max="15869" width="10.85546875" style="1" customWidth="1"/>
    <col min="15870" max="15870" width="6" style="1" customWidth="1"/>
    <col min="15871" max="16121" width="9.140625" style="1"/>
    <col min="16122" max="16122" width="20" style="1" customWidth="1"/>
    <col min="16123" max="16123" width="13.5703125" style="1" customWidth="1"/>
    <col min="16124" max="16124" width="12.28515625" style="1" customWidth="1"/>
    <col min="16125" max="16125" width="10.85546875" style="1" customWidth="1"/>
    <col min="16126" max="16126" width="6" style="1" customWidth="1"/>
    <col min="16127" max="16384" width="9.140625" style="1"/>
  </cols>
  <sheetData>
    <row r="1" spans="1:7">
      <c r="D1" s="355"/>
      <c r="E1" s="396" t="s">
        <v>230</v>
      </c>
      <c r="F1" s="396"/>
    </row>
    <row r="2" spans="1:7">
      <c r="D2" s="396" t="s">
        <v>526</v>
      </c>
      <c r="E2" s="396"/>
      <c r="F2" s="396"/>
    </row>
    <row r="3" spans="1:7">
      <c r="D3" s="396" t="s">
        <v>1635</v>
      </c>
      <c r="E3" s="396"/>
      <c r="F3" s="396"/>
    </row>
    <row r="4" spans="1:7">
      <c r="D4" s="396" t="s">
        <v>1633</v>
      </c>
      <c r="E4" s="396"/>
      <c r="F4" s="396"/>
    </row>
    <row r="5" spans="1:7">
      <c r="D5" s="100"/>
      <c r="E5" s="100"/>
      <c r="F5" s="100"/>
    </row>
    <row r="6" spans="1:7" ht="15.75" customHeight="1">
      <c r="A6" s="359" t="s">
        <v>499</v>
      </c>
      <c r="B6" s="359"/>
      <c r="C6" s="359"/>
      <c r="D6" s="359"/>
      <c r="E6" s="359"/>
      <c r="F6" s="359"/>
    </row>
    <row r="7" spans="1:7" ht="15.75">
      <c r="B7" s="16"/>
      <c r="C7" s="16"/>
      <c r="D7" s="16"/>
      <c r="E7" s="16"/>
      <c r="F7" s="17"/>
    </row>
    <row r="8" spans="1:7" s="60" customFormat="1" ht="29.25">
      <c r="A8" s="46" t="s">
        <v>0</v>
      </c>
      <c r="B8" s="107" t="s">
        <v>1</v>
      </c>
      <c r="C8" s="72" t="s">
        <v>2</v>
      </c>
      <c r="D8" s="72" t="s">
        <v>530</v>
      </c>
      <c r="E8" s="72" t="s">
        <v>531</v>
      </c>
      <c r="F8" s="72" t="s">
        <v>532</v>
      </c>
      <c r="G8" s="1"/>
    </row>
    <row r="9" spans="1:7" s="60" customFormat="1">
      <c r="A9" s="314" t="s">
        <v>3</v>
      </c>
      <c r="B9" s="389" t="s">
        <v>201</v>
      </c>
      <c r="C9" s="390"/>
      <c r="D9" s="390"/>
      <c r="E9" s="390"/>
      <c r="F9" s="391"/>
      <c r="G9" s="1"/>
    </row>
    <row r="10" spans="1:7" s="60" customFormat="1">
      <c r="A10" s="70" t="s">
        <v>4</v>
      </c>
      <c r="B10" s="89" t="s">
        <v>138</v>
      </c>
      <c r="C10" s="12"/>
      <c r="D10" s="161"/>
      <c r="E10" s="144"/>
      <c r="F10" s="161"/>
      <c r="G10" s="100"/>
    </row>
    <row r="11" spans="1:7" s="60" customFormat="1">
      <c r="A11" s="63" t="s">
        <v>1068</v>
      </c>
      <c r="B11" s="63" t="s">
        <v>942</v>
      </c>
      <c r="C11" s="12" t="s">
        <v>1216</v>
      </c>
      <c r="D11" s="120">
        <v>2</v>
      </c>
      <c r="E11" s="68" t="s">
        <v>539</v>
      </c>
      <c r="F11" s="120">
        <v>2</v>
      </c>
      <c r="G11" s="100"/>
    </row>
    <row r="12" spans="1:7" s="60" customFormat="1">
      <c r="A12" s="63" t="s">
        <v>1068</v>
      </c>
      <c r="B12" s="63" t="s">
        <v>943</v>
      </c>
      <c r="C12" s="12" t="s">
        <v>1216</v>
      </c>
      <c r="D12" s="120">
        <v>1</v>
      </c>
      <c r="E12" s="68" t="s">
        <v>539</v>
      </c>
      <c r="F12" s="120">
        <v>1</v>
      </c>
      <c r="G12" s="100"/>
    </row>
    <row r="13" spans="1:7" s="60" customFormat="1">
      <c r="A13" s="70" t="s">
        <v>5</v>
      </c>
      <c r="B13" s="71" t="s">
        <v>140</v>
      </c>
      <c r="C13" s="12" t="s">
        <v>1216</v>
      </c>
      <c r="D13" s="119">
        <v>2.85</v>
      </c>
      <c r="E13" s="68" t="s">
        <v>539</v>
      </c>
      <c r="F13" s="119">
        <v>2.85</v>
      </c>
      <c r="G13" s="1"/>
    </row>
    <row r="14" spans="1:7" s="60" customFormat="1">
      <c r="A14" s="70" t="s">
        <v>6</v>
      </c>
      <c r="B14" s="71" t="s">
        <v>142</v>
      </c>
      <c r="C14" s="12" t="s">
        <v>1216</v>
      </c>
      <c r="D14" s="119">
        <v>0.71</v>
      </c>
      <c r="E14" s="68" t="s">
        <v>539</v>
      </c>
      <c r="F14" s="119">
        <v>0.71</v>
      </c>
      <c r="G14" s="1"/>
    </row>
    <row r="15" spans="1:7" s="60" customFormat="1">
      <c r="A15" s="70" t="s">
        <v>7</v>
      </c>
      <c r="B15" s="71" t="s">
        <v>204</v>
      </c>
      <c r="C15" s="12" t="s">
        <v>1216</v>
      </c>
      <c r="D15" s="119">
        <v>0.43</v>
      </c>
      <c r="E15" s="68" t="s">
        <v>539</v>
      </c>
      <c r="F15" s="119">
        <v>0.43</v>
      </c>
      <c r="G15" s="1"/>
    </row>
    <row r="16" spans="1:7" s="60" customFormat="1">
      <c r="A16" s="70" t="s">
        <v>190</v>
      </c>
      <c r="B16" s="71" t="s">
        <v>205</v>
      </c>
      <c r="C16" s="12" t="s">
        <v>1216</v>
      </c>
      <c r="D16" s="119">
        <v>2.85</v>
      </c>
      <c r="E16" s="68" t="s">
        <v>539</v>
      </c>
      <c r="F16" s="119">
        <v>2.85</v>
      </c>
      <c r="G16" s="1"/>
    </row>
    <row r="17" spans="1:7" s="60" customFormat="1">
      <c r="A17" s="70" t="s">
        <v>618</v>
      </c>
      <c r="B17" s="71" t="s">
        <v>206</v>
      </c>
      <c r="C17" s="12" t="s">
        <v>1216</v>
      </c>
      <c r="D17" s="119">
        <v>2.85</v>
      </c>
      <c r="E17" s="68" t="s">
        <v>539</v>
      </c>
      <c r="F17" s="119">
        <v>2.85</v>
      </c>
      <c r="G17" s="1"/>
    </row>
    <row r="18" spans="1:7" s="60" customFormat="1">
      <c r="A18" s="70" t="s">
        <v>619</v>
      </c>
      <c r="B18" s="71" t="s">
        <v>43</v>
      </c>
      <c r="C18" s="12" t="s">
        <v>1216</v>
      </c>
      <c r="D18" s="119">
        <v>1.42</v>
      </c>
      <c r="E18" s="68" t="s">
        <v>539</v>
      </c>
      <c r="F18" s="119">
        <v>1.42</v>
      </c>
      <c r="G18" s="1"/>
    </row>
    <row r="19" spans="1:7" s="60" customFormat="1">
      <c r="A19" s="71" t="s">
        <v>620</v>
      </c>
      <c r="B19" s="71" t="s">
        <v>207</v>
      </c>
      <c r="C19" s="12" t="s">
        <v>1216</v>
      </c>
      <c r="D19" s="119">
        <v>1.42</v>
      </c>
      <c r="E19" s="68" t="s">
        <v>539</v>
      </c>
      <c r="F19" s="119">
        <v>1.42</v>
      </c>
      <c r="G19" s="1"/>
    </row>
    <row r="20" spans="1:7" s="60" customFormat="1">
      <c r="A20" s="71" t="s">
        <v>621</v>
      </c>
      <c r="B20" s="71" t="s">
        <v>208</v>
      </c>
      <c r="C20" s="12" t="s">
        <v>1216</v>
      </c>
      <c r="D20" s="119">
        <v>0.71</v>
      </c>
      <c r="E20" s="68" t="s">
        <v>539</v>
      </c>
      <c r="F20" s="119">
        <v>0.71</v>
      </c>
      <c r="G20" s="1"/>
    </row>
    <row r="21" spans="1:7" s="60" customFormat="1">
      <c r="A21" s="71" t="s">
        <v>622</v>
      </c>
      <c r="B21" s="71" t="s">
        <v>209</v>
      </c>
      <c r="C21" s="12" t="s">
        <v>1216</v>
      </c>
      <c r="D21" s="119">
        <v>1.42</v>
      </c>
      <c r="E21" s="68" t="s">
        <v>539</v>
      </c>
      <c r="F21" s="119">
        <v>1.42</v>
      </c>
      <c r="G21" s="1"/>
    </row>
    <row r="22" spans="1:7" s="60" customFormat="1">
      <c r="A22" s="71" t="s">
        <v>623</v>
      </c>
      <c r="B22" s="64" t="s">
        <v>210</v>
      </c>
      <c r="C22" s="12" t="s">
        <v>1216</v>
      </c>
      <c r="D22" s="119">
        <v>0.43</v>
      </c>
      <c r="E22" s="68" t="s">
        <v>539</v>
      </c>
      <c r="F22" s="119">
        <v>0.43</v>
      </c>
      <c r="G22" s="1"/>
    </row>
    <row r="23" spans="1:7" s="60" customFormat="1">
      <c r="A23" s="71" t="s">
        <v>623</v>
      </c>
      <c r="B23" s="71" t="s">
        <v>211</v>
      </c>
      <c r="C23" s="12" t="s">
        <v>1216</v>
      </c>
      <c r="D23" s="119">
        <v>1.42</v>
      </c>
      <c r="E23" s="68" t="s">
        <v>539</v>
      </c>
      <c r="F23" s="119">
        <v>1.42</v>
      </c>
      <c r="G23" s="1"/>
    </row>
    <row r="24" spans="1:7" s="60" customFormat="1">
      <c r="A24" s="71" t="s">
        <v>1551</v>
      </c>
      <c r="B24" s="71" t="s">
        <v>212</v>
      </c>
      <c r="C24" s="12" t="s">
        <v>1216</v>
      </c>
      <c r="D24" s="119">
        <v>2.13</v>
      </c>
      <c r="E24" s="68" t="s">
        <v>539</v>
      </c>
      <c r="F24" s="119">
        <v>2.13</v>
      </c>
      <c r="G24" s="1"/>
    </row>
    <row r="25" spans="1:7" s="60" customFormat="1">
      <c r="A25" s="314" t="s">
        <v>133</v>
      </c>
      <c r="B25" s="389" t="s">
        <v>200</v>
      </c>
      <c r="C25" s="390"/>
      <c r="D25" s="390"/>
      <c r="E25" s="390"/>
      <c r="F25" s="391"/>
      <c r="G25" s="8"/>
    </row>
    <row r="26" spans="1:7" s="60" customFormat="1">
      <c r="A26" s="70" t="s">
        <v>68</v>
      </c>
      <c r="B26" s="70" t="s">
        <v>1506</v>
      </c>
      <c r="C26" s="12" t="s">
        <v>117</v>
      </c>
      <c r="D26" s="120">
        <v>7.5</v>
      </c>
      <c r="E26" s="74">
        <f>ROUND(D26*0.21,2)</f>
        <v>1.58</v>
      </c>
      <c r="F26" s="73">
        <f>D26+E26</f>
        <v>9.08</v>
      </c>
      <c r="G26" s="8"/>
    </row>
    <row r="27" spans="1:7" s="60" customFormat="1">
      <c r="A27" s="70" t="s">
        <v>71</v>
      </c>
      <c r="B27" s="70" t="s">
        <v>213</v>
      </c>
      <c r="C27" s="12" t="s">
        <v>117</v>
      </c>
      <c r="D27" s="120">
        <v>15</v>
      </c>
      <c r="E27" s="74">
        <f>ROUND(D27*0.21,2)</f>
        <v>3.15</v>
      </c>
      <c r="F27" s="73">
        <f>D27+E27</f>
        <v>18.149999999999999</v>
      </c>
      <c r="G27" s="8"/>
    </row>
    <row r="28" spans="1:7" s="60" customFormat="1">
      <c r="A28" s="70" t="s">
        <v>192</v>
      </c>
      <c r="B28" s="70" t="s">
        <v>214</v>
      </c>
      <c r="C28" s="12" t="s">
        <v>117</v>
      </c>
      <c r="D28" s="120">
        <v>7.5</v>
      </c>
      <c r="E28" s="74">
        <f>ROUND(D28*0.21,2)</f>
        <v>1.58</v>
      </c>
      <c r="F28" s="73">
        <f>D28+E28</f>
        <v>9.08</v>
      </c>
      <c r="G28" s="8"/>
    </row>
    <row r="29" spans="1:7" s="60" customFormat="1">
      <c r="A29" s="70" t="s">
        <v>151</v>
      </c>
      <c r="B29" s="96" t="s">
        <v>523</v>
      </c>
      <c r="C29" s="465" t="s">
        <v>541</v>
      </c>
      <c r="D29" s="466"/>
      <c r="E29" s="466"/>
      <c r="F29" s="467"/>
      <c r="G29" s="8"/>
    </row>
    <row r="30" spans="1:7" s="60" customFormat="1">
      <c r="A30" s="317" t="s">
        <v>134</v>
      </c>
      <c r="B30" s="389" t="s">
        <v>215</v>
      </c>
      <c r="C30" s="390"/>
      <c r="D30" s="390"/>
      <c r="E30" s="390"/>
      <c r="F30" s="391"/>
      <c r="G30" s="1"/>
    </row>
    <row r="31" spans="1:7" s="60" customFormat="1">
      <c r="A31" s="69" t="s">
        <v>74</v>
      </c>
      <c r="B31" s="69" t="s">
        <v>216</v>
      </c>
      <c r="C31" s="336" t="s">
        <v>1265</v>
      </c>
      <c r="D31" s="43" t="s">
        <v>217</v>
      </c>
      <c r="E31" s="74">
        <f t="shared" ref="E31:E37" si="0">ROUND(D31*0.21,2)</f>
        <v>0.48</v>
      </c>
      <c r="F31" s="73">
        <f t="shared" ref="F31:F37" si="1">D31+E31</f>
        <v>2.77</v>
      </c>
      <c r="G31" s="263"/>
    </row>
    <row r="32" spans="1:7" s="60" customFormat="1">
      <c r="A32" s="69" t="s">
        <v>75</v>
      </c>
      <c r="B32" s="69" t="s">
        <v>218</v>
      </c>
      <c r="C32" s="336" t="s">
        <v>1265</v>
      </c>
      <c r="D32" s="43" t="s">
        <v>219</v>
      </c>
      <c r="E32" s="74">
        <f t="shared" si="0"/>
        <v>0.27</v>
      </c>
      <c r="F32" s="73">
        <f t="shared" si="1"/>
        <v>1.54</v>
      </c>
      <c r="G32" s="263"/>
    </row>
    <row r="33" spans="1:7" s="60" customFormat="1" ht="30">
      <c r="A33" s="69" t="s">
        <v>160</v>
      </c>
      <c r="B33" s="69" t="s">
        <v>220</v>
      </c>
      <c r="C33" s="95" t="s">
        <v>1269</v>
      </c>
      <c r="D33" s="43" t="s">
        <v>221</v>
      </c>
      <c r="E33" s="74">
        <f t="shared" si="0"/>
        <v>0.8</v>
      </c>
      <c r="F33" s="73">
        <f t="shared" si="1"/>
        <v>4.5999999999999996</v>
      </c>
      <c r="G33" s="263"/>
    </row>
    <row r="34" spans="1:7" s="60" customFormat="1" ht="30">
      <c r="A34" s="69" t="s">
        <v>162</v>
      </c>
      <c r="B34" s="69" t="s">
        <v>222</v>
      </c>
      <c r="C34" s="95" t="s">
        <v>1269</v>
      </c>
      <c r="D34" s="43" t="s">
        <v>223</v>
      </c>
      <c r="E34" s="74">
        <f t="shared" si="0"/>
        <v>0.64</v>
      </c>
      <c r="F34" s="73">
        <f t="shared" si="1"/>
        <v>3.7</v>
      </c>
      <c r="G34" s="263"/>
    </row>
    <row r="35" spans="1:7" s="60" customFormat="1" ht="30">
      <c r="A35" s="69" t="s">
        <v>233</v>
      </c>
      <c r="B35" s="69" t="s">
        <v>224</v>
      </c>
      <c r="C35" s="95" t="s">
        <v>1269</v>
      </c>
      <c r="D35" s="43" t="s">
        <v>225</v>
      </c>
      <c r="E35" s="74">
        <f t="shared" si="0"/>
        <v>0.33</v>
      </c>
      <c r="F35" s="73">
        <f t="shared" si="1"/>
        <v>1.9200000000000002</v>
      </c>
      <c r="G35" s="263"/>
    </row>
    <row r="36" spans="1:7" s="60" customFormat="1" ht="30" customHeight="1">
      <c r="A36" s="69" t="s">
        <v>313</v>
      </c>
      <c r="B36" s="69" t="s">
        <v>226</v>
      </c>
      <c r="C36" s="336" t="s">
        <v>117</v>
      </c>
      <c r="D36" s="43" t="s">
        <v>227</v>
      </c>
      <c r="E36" s="74">
        <f t="shared" si="0"/>
        <v>1.19</v>
      </c>
      <c r="F36" s="73">
        <f t="shared" si="1"/>
        <v>6.84</v>
      </c>
      <c r="G36" s="263"/>
    </row>
    <row r="37" spans="1:7" s="60" customFormat="1">
      <c r="A37" s="69" t="s">
        <v>314</v>
      </c>
      <c r="B37" s="69" t="s">
        <v>228</v>
      </c>
      <c r="C37" s="336" t="s">
        <v>117</v>
      </c>
      <c r="D37" s="43" t="s">
        <v>229</v>
      </c>
      <c r="E37" s="74">
        <f t="shared" si="0"/>
        <v>2.17</v>
      </c>
      <c r="F37" s="73">
        <f t="shared" si="1"/>
        <v>12.48</v>
      </c>
      <c r="G37" s="263"/>
    </row>
    <row r="38" spans="1:7" ht="29.25">
      <c r="A38" s="314" t="s">
        <v>135</v>
      </c>
      <c r="B38" s="288" t="s">
        <v>551</v>
      </c>
      <c r="C38" s="289" t="s">
        <v>552</v>
      </c>
      <c r="D38" s="315">
        <v>30.95</v>
      </c>
      <c r="E38" s="316" t="s">
        <v>1507</v>
      </c>
      <c r="F38" s="316">
        <v>32.5</v>
      </c>
      <c r="G38" s="8"/>
    </row>
    <row r="40" spans="1:7">
      <c r="A40" s="364" t="s">
        <v>1509</v>
      </c>
      <c r="B40" s="364"/>
      <c r="C40" s="364"/>
      <c r="D40" s="364"/>
      <c r="E40" s="364"/>
      <c r="F40" s="364"/>
    </row>
    <row r="41" spans="1:7">
      <c r="A41" s="364" t="s">
        <v>1511</v>
      </c>
      <c r="B41" s="364"/>
      <c r="C41" s="364"/>
      <c r="D41" s="364"/>
      <c r="E41" s="364"/>
      <c r="F41" s="364"/>
    </row>
    <row r="42" spans="1:7">
      <c r="A42" s="364" t="s">
        <v>1508</v>
      </c>
      <c r="B42" s="364"/>
      <c r="C42" s="364"/>
      <c r="D42" s="364"/>
      <c r="E42" s="364"/>
      <c r="F42" s="364"/>
    </row>
  </sheetData>
  <mergeCells count="12">
    <mergeCell ref="A41:F41"/>
    <mergeCell ref="A42:F42"/>
    <mergeCell ref="A40:F40"/>
    <mergeCell ref="B9:F9"/>
    <mergeCell ref="B25:F25"/>
    <mergeCell ref="B30:F30"/>
    <mergeCell ref="C29:F29"/>
    <mergeCell ref="A6:F6"/>
    <mergeCell ref="E1:F1"/>
    <mergeCell ref="D2:F2"/>
    <mergeCell ref="D3:F3"/>
    <mergeCell ref="D4:F4"/>
  </mergeCells>
  <pageMargins left="1.1811023622047245" right="0.78740157480314965" top="0.78740157480314965" bottom="0.78740157480314965" header="0.31496062992125984" footer="0.31496062992125984"/>
  <pageSetup paperSize="9" scale="9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63"/>
  <sheetViews>
    <sheetView workbookViewId="0">
      <pane ySplit="8" topLeftCell="A48" activePane="bottomLeft" state="frozen"/>
      <selection pane="bottomLeft" activeCell="E1" sqref="D1:F4"/>
    </sheetView>
  </sheetViews>
  <sheetFormatPr defaultColWidth="9.140625" defaultRowHeight="15"/>
  <cols>
    <col min="1" max="1" width="12" customWidth="1"/>
    <col min="2" max="2" width="51.42578125" customWidth="1"/>
    <col min="3" max="3" width="19.28515625" customWidth="1"/>
    <col min="4" max="4" width="14.42578125" customWidth="1"/>
    <col min="5" max="5" width="13.28515625" customWidth="1"/>
    <col min="6" max="6" width="18" customWidth="1"/>
    <col min="7" max="7" width="4.85546875" customWidth="1"/>
  </cols>
  <sheetData>
    <row r="1" spans="1:6">
      <c r="D1" s="355"/>
      <c r="E1" s="396" t="s">
        <v>270</v>
      </c>
      <c r="F1" s="396"/>
    </row>
    <row r="2" spans="1:6">
      <c r="D2" s="396" t="s">
        <v>526</v>
      </c>
      <c r="E2" s="396"/>
      <c r="F2" s="396"/>
    </row>
    <row r="3" spans="1:6">
      <c r="D3" s="396" t="s">
        <v>1635</v>
      </c>
      <c r="E3" s="396"/>
      <c r="F3" s="396"/>
    </row>
    <row r="4" spans="1:6">
      <c r="A4" s="28"/>
      <c r="D4" s="396" t="s">
        <v>1633</v>
      </c>
      <c r="E4" s="396"/>
      <c r="F4" s="396"/>
    </row>
    <row r="5" spans="1:6">
      <c r="A5" s="28"/>
      <c r="D5" s="55"/>
      <c r="E5" s="55"/>
      <c r="F5" s="55"/>
    </row>
    <row r="6" spans="1:6" ht="15.75">
      <c r="A6" s="468" t="s">
        <v>500</v>
      </c>
      <c r="B6" s="468"/>
      <c r="C6" s="468"/>
      <c r="D6" s="468"/>
      <c r="E6" s="468"/>
    </row>
    <row r="7" spans="1:6" ht="15.75">
      <c r="A7" s="39"/>
      <c r="B7" s="39"/>
      <c r="C7" s="39"/>
      <c r="D7" s="39"/>
      <c r="E7" s="39"/>
    </row>
    <row r="8" spans="1:6" ht="29.25">
      <c r="A8" s="46" t="s">
        <v>0</v>
      </c>
      <c r="B8" s="107" t="s">
        <v>1</v>
      </c>
      <c r="C8" s="72" t="s">
        <v>2</v>
      </c>
      <c r="D8" s="72" t="s">
        <v>530</v>
      </c>
      <c r="E8" s="72" t="s">
        <v>531</v>
      </c>
      <c r="F8" s="72" t="s">
        <v>532</v>
      </c>
    </row>
    <row r="9" spans="1:6" ht="15.75" customHeight="1">
      <c r="A9" s="318" t="s">
        <v>3</v>
      </c>
      <c r="B9" s="389" t="s">
        <v>193</v>
      </c>
      <c r="C9" s="390"/>
      <c r="D9" s="390"/>
      <c r="E9" s="390"/>
      <c r="F9" s="391"/>
    </row>
    <row r="10" spans="1:6">
      <c r="A10" s="123" t="s">
        <v>4</v>
      </c>
      <c r="B10" s="123" t="s">
        <v>232</v>
      </c>
      <c r="C10" s="29" t="s">
        <v>117</v>
      </c>
      <c r="D10" s="31">
        <v>7.5</v>
      </c>
      <c r="E10" s="31">
        <f>ROUND(D10*0.21,2)</f>
        <v>1.58</v>
      </c>
      <c r="F10" s="31">
        <f>D10*E10</f>
        <v>11.850000000000001</v>
      </c>
    </row>
    <row r="11" spans="1:6" ht="15.75">
      <c r="A11" s="123" t="s">
        <v>5</v>
      </c>
      <c r="B11" s="124" t="s">
        <v>632</v>
      </c>
      <c r="C11" s="32"/>
      <c r="D11" s="33"/>
      <c r="E11" s="34"/>
      <c r="F11" s="33"/>
    </row>
    <row r="12" spans="1:6" ht="30">
      <c r="A12" s="125" t="s">
        <v>635</v>
      </c>
      <c r="B12" s="125" t="s">
        <v>775</v>
      </c>
      <c r="C12" s="87" t="s">
        <v>234</v>
      </c>
      <c r="D12" s="30">
        <v>2.85</v>
      </c>
      <c r="E12" s="31">
        <f>ROUND(D12*0.21,2)</f>
        <v>0.6</v>
      </c>
      <c r="F12" s="31">
        <f>D12*E12</f>
        <v>1.71</v>
      </c>
    </row>
    <row r="13" spans="1:6" ht="30">
      <c r="A13" s="126" t="s">
        <v>636</v>
      </c>
      <c r="B13" s="126" t="s">
        <v>1054</v>
      </c>
      <c r="C13" s="35"/>
      <c r="D13" s="35" t="s">
        <v>1056</v>
      </c>
      <c r="E13" s="35" t="s">
        <v>1041</v>
      </c>
      <c r="F13" s="35" t="s">
        <v>1055</v>
      </c>
    </row>
    <row r="14" spans="1:6">
      <c r="A14" s="123" t="s">
        <v>5</v>
      </c>
      <c r="B14" s="123" t="s">
        <v>523</v>
      </c>
      <c r="C14" s="29"/>
      <c r="D14" s="465" t="s">
        <v>174</v>
      </c>
      <c r="E14" s="466"/>
      <c r="F14" s="467"/>
    </row>
    <row r="15" spans="1:6" ht="31.5" customHeight="1">
      <c r="A15" s="469" t="s">
        <v>1053</v>
      </c>
      <c r="B15" s="470"/>
      <c r="C15" s="470"/>
      <c r="D15" s="470"/>
      <c r="E15" s="470"/>
      <c r="F15" s="471"/>
    </row>
    <row r="16" spans="1:6" ht="15.75" customHeight="1">
      <c r="A16" s="318" t="s">
        <v>133</v>
      </c>
      <c r="B16" s="476" t="s">
        <v>235</v>
      </c>
      <c r="C16" s="477"/>
      <c r="D16" s="477"/>
      <c r="E16" s="477"/>
      <c r="F16" s="478"/>
    </row>
    <row r="17" spans="1:6">
      <c r="A17" s="123" t="s">
        <v>68</v>
      </c>
      <c r="B17" s="123" t="s">
        <v>140</v>
      </c>
      <c r="C17" s="230" t="s">
        <v>1216</v>
      </c>
      <c r="D17" s="36">
        <v>7</v>
      </c>
      <c r="E17" s="36" t="s">
        <v>549</v>
      </c>
      <c r="F17" s="36">
        <v>7</v>
      </c>
    </row>
    <row r="18" spans="1:6">
      <c r="A18" s="123" t="s">
        <v>71</v>
      </c>
      <c r="B18" s="123" t="s">
        <v>236</v>
      </c>
      <c r="C18" s="230" t="s">
        <v>1216</v>
      </c>
      <c r="D18" s="36">
        <v>0.7</v>
      </c>
      <c r="E18" s="36" t="s">
        <v>549</v>
      </c>
      <c r="F18" s="36">
        <v>0.7</v>
      </c>
    </row>
    <row r="19" spans="1:6">
      <c r="A19" s="123" t="s">
        <v>192</v>
      </c>
      <c r="B19" s="123" t="s">
        <v>237</v>
      </c>
      <c r="C19" s="230" t="s">
        <v>1216</v>
      </c>
      <c r="D19" s="36">
        <v>0.5</v>
      </c>
      <c r="E19" s="36" t="s">
        <v>549</v>
      </c>
      <c r="F19" s="36">
        <v>0.5</v>
      </c>
    </row>
    <row r="20" spans="1:6">
      <c r="A20" s="123" t="s">
        <v>151</v>
      </c>
      <c r="B20" s="123" t="s">
        <v>238</v>
      </c>
      <c r="C20" s="230" t="s">
        <v>1216</v>
      </c>
      <c r="D20" s="36">
        <v>0.2</v>
      </c>
      <c r="E20" s="36" t="s">
        <v>549</v>
      </c>
      <c r="F20" s="36">
        <v>0.2</v>
      </c>
    </row>
    <row r="21" spans="1:6">
      <c r="A21" s="123" t="s">
        <v>153</v>
      </c>
      <c r="B21" s="123" t="s">
        <v>40</v>
      </c>
      <c r="C21" s="230" t="s">
        <v>1216</v>
      </c>
      <c r="D21" s="36">
        <v>1.5</v>
      </c>
      <c r="E21" s="36" t="s">
        <v>549</v>
      </c>
      <c r="F21" s="36">
        <v>1.5</v>
      </c>
    </row>
    <row r="22" spans="1:6">
      <c r="A22" s="123" t="s">
        <v>155</v>
      </c>
      <c r="B22" s="123" t="s">
        <v>239</v>
      </c>
      <c r="C22" s="230" t="s">
        <v>1216</v>
      </c>
      <c r="D22" s="36">
        <v>1</v>
      </c>
      <c r="E22" s="36" t="s">
        <v>549</v>
      </c>
      <c r="F22" s="36">
        <v>1</v>
      </c>
    </row>
    <row r="23" spans="1:6">
      <c r="A23" s="123" t="s">
        <v>301</v>
      </c>
      <c r="B23" s="123" t="s">
        <v>240</v>
      </c>
      <c r="C23" s="230" t="s">
        <v>1216</v>
      </c>
      <c r="D23" s="36">
        <v>1.5</v>
      </c>
      <c r="E23" s="36" t="s">
        <v>549</v>
      </c>
      <c r="F23" s="36">
        <v>1.5</v>
      </c>
    </row>
    <row r="24" spans="1:6">
      <c r="A24" s="123" t="s">
        <v>303</v>
      </c>
      <c r="B24" s="123" t="s">
        <v>241</v>
      </c>
      <c r="C24" s="230" t="s">
        <v>1216</v>
      </c>
      <c r="D24" s="36">
        <v>4.5</v>
      </c>
      <c r="E24" s="36" t="s">
        <v>549</v>
      </c>
      <c r="F24" s="36">
        <v>4.5</v>
      </c>
    </row>
    <row r="25" spans="1:6" ht="30">
      <c r="A25" s="123" t="s">
        <v>304</v>
      </c>
      <c r="B25" s="123" t="s">
        <v>242</v>
      </c>
      <c r="C25" s="230" t="s">
        <v>1216</v>
      </c>
      <c r="D25" s="36">
        <v>3</v>
      </c>
      <c r="E25" s="36" t="s">
        <v>549</v>
      </c>
      <c r="F25" s="36">
        <v>3</v>
      </c>
    </row>
    <row r="26" spans="1:6" ht="30">
      <c r="A26" s="123" t="s">
        <v>306</v>
      </c>
      <c r="B26" s="123" t="s">
        <v>243</v>
      </c>
      <c r="C26" s="230" t="s">
        <v>1216</v>
      </c>
      <c r="D26" s="36">
        <v>7</v>
      </c>
      <c r="E26" s="36" t="s">
        <v>549</v>
      </c>
      <c r="F26" s="36">
        <v>7</v>
      </c>
    </row>
    <row r="27" spans="1:6">
      <c r="A27" s="123" t="s">
        <v>308</v>
      </c>
      <c r="B27" s="123" t="s">
        <v>244</v>
      </c>
      <c r="C27" s="230" t="s">
        <v>1216</v>
      </c>
      <c r="D27" s="36">
        <v>1.5</v>
      </c>
      <c r="E27" s="36" t="s">
        <v>549</v>
      </c>
      <c r="F27" s="36">
        <v>1.5</v>
      </c>
    </row>
    <row r="28" spans="1:6">
      <c r="A28" s="123" t="s">
        <v>309</v>
      </c>
      <c r="B28" s="123" t="s">
        <v>245</v>
      </c>
      <c r="C28" s="230" t="s">
        <v>1216</v>
      </c>
      <c r="D28" s="36">
        <v>1.5</v>
      </c>
      <c r="E28" s="36" t="s">
        <v>549</v>
      </c>
      <c r="F28" s="36">
        <v>1.5</v>
      </c>
    </row>
    <row r="29" spans="1:6">
      <c r="A29" s="123" t="s">
        <v>310</v>
      </c>
      <c r="B29" s="123" t="s">
        <v>246</v>
      </c>
      <c r="C29" s="230" t="s">
        <v>1216</v>
      </c>
      <c r="D29" s="36">
        <v>10</v>
      </c>
      <c r="E29" s="36" t="s">
        <v>549</v>
      </c>
      <c r="F29" s="36">
        <v>10</v>
      </c>
    </row>
    <row r="30" spans="1:6" ht="15.75" customHeight="1">
      <c r="A30" s="319" t="s">
        <v>134</v>
      </c>
      <c r="B30" s="476" t="s">
        <v>247</v>
      </c>
      <c r="C30" s="477"/>
      <c r="D30" s="477"/>
      <c r="E30" s="477"/>
      <c r="F30" s="478"/>
    </row>
    <row r="31" spans="1:6">
      <c r="A31" s="123" t="s">
        <v>75</v>
      </c>
      <c r="B31" s="123" t="s">
        <v>248</v>
      </c>
      <c r="C31" s="230" t="s">
        <v>117</v>
      </c>
      <c r="D31" s="36">
        <v>18</v>
      </c>
      <c r="E31" s="37">
        <f>ROUND(D31*0.21,2)</f>
        <v>3.78</v>
      </c>
      <c r="F31" s="31">
        <f>D31+E31</f>
        <v>21.78</v>
      </c>
    </row>
    <row r="32" spans="1:6">
      <c r="A32" s="123" t="s">
        <v>160</v>
      </c>
      <c r="B32" s="123" t="s">
        <v>249</v>
      </c>
      <c r="C32" s="230" t="s">
        <v>117</v>
      </c>
      <c r="D32" s="36">
        <v>1.5</v>
      </c>
      <c r="E32" s="37">
        <f t="shared" ref="E32:E40" si="0">ROUND(D32*0.21,2)</f>
        <v>0.32</v>
      </c>
      <c r="F32" s="31">
        <f t="shared" ref="F32:F40" si="1">D32+E32</f>
        <v>1.82</v>
      </c>
    </row>
    <row r="33" spans="1:6" ht="30">
      <c r="A33" s="123" t="s">
        <v>162</v>
      </c>
      <c r="B33" s="123" t="s">
        <v>250</v>
      </c>
      <c r="C33" s="230" t="s">
        <v>117</v>
      </c>
      <c r="D33" s="36">
        <v>0.7</v>
      </c>
      <c r="E33" s="37">
        <f t="shared" si="0"/>
        <v>0.15</v>
      </c>
      <c r="F33" s="31">
        <f t="shared" si="1"/>
        <v>0.85</v>
      </c>
    </row>
    <row r="34" spans="1:6">
      <c r="A34" s="123" t="s">
        <v>233</v>
      </c>
      <c r="B34" s="123" t="s">
        <v>251</v>
      </c>
      <c r="C34" s="230" t="s">
        <v>252</v>
      </c>
      <c r="D34" s="36">
        <v>3.6</v>
      </c>
      <c r="E34" s="37">
        <f t="shared" si="0"/>
        <v>0.76</v>
      </c>
      <c r="F34" s="31">
        <f t="shared" si="1"/>
        <v>4.3600000000000003</v>
      </c>
    </row>
    <row r="35" spans="1:6">
      <c r="A35" s="123" t="s">
        <v>313</v>
      </c>
      <c r="B35" s="123" t="s">
        <v>253</v>
      </c>
      <c r="C35" s="230" t="s">
        <v>254</v>
      </c>
      <c r="D35" s="36">
        <v>0.7</v>
      </c>
      <c r="E35" s="37">
        <f t="shared" si="0"/>
        <v>0.15</v>
      </c>
      <c r="F35" s="31">
        <f t="shared" si="1"/>
        <v>0.85</v>
      </c>
    </row>
    <row r="36" spans="1:6">
      <c r="A36" s="123" t="s">
        <v>314</v>
      </c>
      <c r="B36" s="123" t="s">
        <v>256</v>
      </c>
      <c r="C36" s="230" t="s">
        <v>117</v>
      </c>
      <c r="D36" s="36">
        <v>1</v>
      </c>
      <c r="E36" s="37">
        <f t="shared" si="0"/>
        <v>0.21</v>
      </c>
      <c r="F36" s="31">
        <f t="shared" si="1"/>
        <v>1.21</v>
      </c>
    </row>
    <row r="37" spans="1:6">
      <c r="A37" s="123" t="s">
        <v>315</v>
      </c>
      <c r="B37" s="123" t="s">
        <v>258</v>
      </c>
      <c r="C37" s="230" t="s">
        <v>259</v>
      </c>
      <c r="D37" s="36">
        <v>7</v>
      </c>
      <c r="E37" s="37">
        <f t="shared" si="0"/>
        <v>1.47</v>
      </c>
      <c r="F37" s="31">
        <f t="shared" si="1"/>
        <v>8.4700000000000006</v>
      </c>
    </row>
    <row r="38" spans="1:6">
      <c r="A38" s="123" t="s">
        <v>316</v>
      </c>
      <c r="B38" s="123" t="s">
        <v>261</v>
      </c>
      <c r="C38" s="230" t="s">
        <v>117</v>
      </c>
      <c r="D38" s="36">
        <v>25</v>
      </c>
      <c r="E38" s="37">
        <f t="shared" si="0"/>
        <v>5.25</v>
      </c>
      <c r="F38" s="31">
        <f t="shared" si="1"/>
        <v>30.25</v>
      </c>
    </row>
    <row r="39" spans="1:6" ht="15.75" customHeight="1">
      <c r="A39" s="320" t="s">
        <v>135</v>
      </c>
      <c r="B39" s="479" t="s">
        <v>262</v>
      </c>
      <c r="C39" s="480"/>
      <c r="D39" s="480"/>
      <c r="E39" s="480"/>
      <c r="F39" s="481"/>
    </row>
    <row r="40" spans="1:6">
      <c r="A40" s="114" t="s">
        <v>76</v>
      </c>
      <c r="B40" s="114" t="s">
        <v>263</v>
      </c>
      <c r="C40" s="35" t="s">
        <v>264</v>
      </c>
      <c r="D40" s="31">
        <v>60</v>
      </c>
      <c r="E40" s="37">
        <f t="shared" si="0"/>
        <v>12.6</v>
      </c>
      <c r="F40" s="31">
        <f t="shared" si="1"/>
        <v>72.599999999999994</v>
      </c>
    </row>
    <row r="41" spans="1:6" ht="15.75">
      <c r="A41" s="321" t="s">
        <v>136</v>
      </c>
      <c r="B41" s="473" t="s">
        <v>267</v>
      </c>
      <c r="C41" s="474"/>
      <c r="D41" s="474"/>
      <c r="E41" s="474"/>
      <c r="F41" s="475"/>
    </row>
    <row r="42" spans="1:6">
      <c r="A42" s="70" t="s">
        <v>9</v>
      </c>
      <c r="B42" s="70" t="s">
        <v>268</v>
      </c>
      <c r="C42" s="276" t="s">
        <v>117</v>
      </c>
      <c r="D42" s="149">
        <v>23</v>
      </c>
      <c r="E42" s="37">
        <f>ROUND(D42*0.21,2)</f>
        <v>4.83</v>
      </c>
      <c r="F42" s="231">
        <f>D42+E42</f>
        <v>27.83</v>
      </c>
    </row>
    <row r="43" spans="1:6">
      <c r="A43" s="260" t="s">
        <v>11</v>
      </c>
      <c r="B43" s="70" t="s">
        <v>269</v>
      </c>
      <c r="C43" s="276" t="s">
        <v>117</v>
      </c>
      <c r="D43" s="149">
        <v>6.5</v>
      </c>
      <c r="E43" s="37">
        <f>ROUND(D43*0.21,2)</f>
        <v>1.37</v>
      </c>
      <c r="F43" s="231">
        <f>D43+E43</f>
        <v>7.87</v>
      </c>
    </row>
    <row r="44" spans="1:6">
      <c r="A44" s="322" t="s">
        <v>598</v>
      </c>
      <c r="B44" s="430" t="s">
        <v>1178</v>
      </c>
      <c r="C44" s="430"/>
      <c r="D44" s="430"/>
      <c r="E44" s="430"/>
      <c r="F44" s="430"/>
    </row>
    <row r="45" spans="1:6" ht="16.5" customHeight="1">
      <c r="A45" s="114" t="s">
        <v>13</v>
      </c>
      <c r="B45" s="69" t="s">
        <v>1164</v>
      </c>
      <c r="C45" s="7"/>
      <c r="D45" s="229"/>
      <c r="E45" s="229"/>
      <c r="F45" s="229"/>
    </row>
    <row r="46" spans="1:6">
      <c r="A46" s="169" t="s">
        <v>600</v>
      </c>
      <c r="B46" s="169" t="s">
        <v>1165</v>
      </c>
      <c r="C46" s="41" t="s">
        <v>1179</v>
      </c>
      <c r="D46" s="73">
        <v>16.53</v>
      </c>
      <c r="E46" s="37">
        <f>ROUND(D46*0.21,2)</f>
        <v>3.47</v>
      </c>
      <c r="F46" s="31">
        <v>20</v>
      </c>
    </row>
    <row r="47" spans="1:6" ht="16.5" customHeight="1">
      <c r="A47" s="114" t="s">
        <v>15</v>
      </c>
      <c r="B47" s="69" t="s">
        <v>542</v>
      </c>
      <c r="C47" s="41"/>
      <c r="D47" s="73"/>
      <c r="E47" s="37"/>
      <c r="F47" s="31"/>
    </row>
    <row r="48" spans="1:6">
      <c r="A48" s="169" t="s">
        <v>602</v>
      </c>
      <c r="B48" s="169" t="s">
        <v>1166</v>
      </c>
      <c r="C48" s="41" t="s">
        <v>117</v>
      </c>
      <c r="D48" s="73">
        <v>8.26</v>
      </c>
      <c r="E48" s="37">
        <v>1.74</v>
      </c>
      <c r="F48" s="31">
        <v>10</v>
      </c>
    </row>
    <row r="49" spans="1:6">
      <c r="A49" s="169" t="s">
        <v>1578</v>
      </c>
      <c r="B49" s="169" t="s">
        <v>1167</v>
      </c>
      <c r="C49" s="41" t="s">
        <v>264</v>
      </c>
      <c r="D49" s="73">
        <v>206.61</v>
      </c>
      <c r="E49" s="37">
        <f t="shared" ref="E49:E50" si="2">ROUND(D49*0.21,2)</f>
        <v>43.39</v>
      </c>
      <c r="F49" s="31">
        <v>250</v>
      </c>
    </row>
    <row r="50" spans="1:6" ht="31.5" customHeight="1">
      <c r="A50" s="114" t="s">
        <v>202</v>
      </c>
      <c r="B50" s="69" t="s">
        <v>1177</v>
      </c>
      <c r="C50" s="41" t="s">
        <v>264</v>
      </c>
      <c r="D50" s="73">
        <v>2.48</v>
      </c>
      <c r="E50" s="37">
        <f t="shared" si="2"/>
        <v>0.52</v>
      </c>
      <c r="F50" s="31">
        <v>3</v>
      </c>
    </row>
    <row r="51" spans="1:6" ht="16.5" customHeight="1">
      <c r="A51" s="114" t="s">
        <v>203</v>
      </c>
      <c r="B51" s="69" t="s">
        <v>1168</v>
      </c>
      <c r="C51" s="7"/>
      <c r="D51" s="7"/>
      <c r="E51" s="7"/>
      <c r="F51" s="7"/>
    </row>
    <row r="52" spans="1:6" ht="45">
      <c r="A52" s="126" t="s">
        <v>674</v>
      </c>
      <c r="B52" s="104" t="s">
        <v>1169</v>
      </c>
      <c r="C52" s="41" t="s">
        <v>1180</v>
      </c>
      <c r="D52" s="73">
        <v>16.53</v>
      </c>
      <c r="E52" s="37">
        <f t="shared" ref="E52:E56" si="3">ROUND(D52*0.21,2)</f>
        <v>3.47</v>
      </c>
      <c r="F52" s="31">
        <v>20</v>
      </c>
    </row>
    <row r="53" spans="1:6" ht="45">
      <c r="A53" s="126" t="s">
        <v>675</v>
      </c>
      <c r="B53" s="104" t="s">
        <v>1170</v>
      </c>
      <c r="C53" s="41" t="s">
        <v>254</v>
      </c>
      <c r="D53" s="73">
        <v>1.65</v>
      </c>
      <c r="E53" s="37">
        <f t="shared" si="3"/>
        <v>0.35</v>
      </c>
      <c r="F53" s="31">
        <v>2</v>
      </c>
    </row>
    <row r="54" spans="1:6" ht="45">
      <c r="A54" s="126" t="s">
        <v>676</v>
      </c>
      <c r="B54" s="104" t="s">
        <v>1171</v>
      </c>
      <c r="C54" s="41" t="s">
        <v>1181</v>
      </c>
      <c r="D54" s="73">
        <v>24.79</v>
      </c>
      <c r="E54" s="37">
        <f t="shared" si="3"/>
        <v>5.21</v>
      </c>
      <c r="F54" s="31">
        <v>30</v>
      </c>
    </row>
    <row r="55" spans="1:6" ht="45">
      <c r="A55" s="126" t="s">
        <v>677</v>
      </c>
      <c r="B55" s="104" t="s">
        <v>1172</v>
      </c>
      <c r="C55" s="41" t="s">
        <v>254</v>
      </c>
      <c r="D55" s="73">
        <v>2.48</v>
      </c>
      <c r="E55" s="37">
        <f t="shared" si="3"/>
        <v>0.52</v>
      </c>
      <c r="F55" s="31">
        <v>3</v>
      </c>
    </row>
    <row r="56" spans="1:6">
      <c r="A56" s="126" t="s">
        <v>1593</v>
      </c>
      <c r="B56" s="104" t="s">
        <v>1173</v>
      </c>
      <c r="C56" s="41" t="s">
        <v>254</v>
      </c>
      <c r="D56" s="73">
        <v>1.65</v>
      </c>
      <c r="E56" s="37">
        <f t="shared" si="3"/>
        <v>0.35</v>
      </c>
      <c r="F56" s="31">
        <v>2</v>
      </c>
    </row>
    <row r="57" spans="1:6" ht="16.5" customHeight="1">
      <c r="A57" s="114" t="s">
        <v>1594</v>
      </c>
      <c r="B57" s="69" t="s">
        <v>1122</v>
      </c>
      <c r="C57" s="472" t="s">
        <v>1174</v>
      </c>
      <c r="D57" s="472"/>
      <c r="E57" s="472"/>
      <c r="F57" s="472"/>
    </row>
    <row r="58" spans="1:6" ht="16.5" customHeight="1">
      <c r="A58" s="114" t="s">
        <v>1595</v>
      </c>
      <c r="B58" s="69" t="s">
        <v>560</v>
      </c>
      <c r="C58" s="7"/>
      <c r="D58" s="7"/>
      <c r="E58" s="7"/>
      <c r="F58" s="7"/>
    </row>
    <row r="59" spans="1:6">
      <c r="A59" s="126" t="s">
        <v>1596</v>
      </c>
      <c r="B59" s="104" t="s">
        <v>1175</v>
      </c>
      <c r="C59" s="41" t="s">
        <v>117</v>
      </c>
      <c r="D59" s="73">
        <v>3.31</v>
      </c>
      <c r="E59" s="36">
        <v>0.69</v>
      </c>
      <c r="F59" s="31">
        <v>4</v>
      </c>
    </row>
    <row r="60" spans="1:6">
      <c r="A60" s="126" t="s">
        <v>1597</v>
      </c>
      <c r="B60" s="104" t="s">
        <v>1175</v>
      </c>
      <c r="C60" s="41" t="s">
        <v>1176</v>
      </c>
      <c r="D60" s="73">
        <v>12.4</v>
      </c>
      <c r="E60" s="36">
        <f t="shared" ref="E60" si="4">ROUND(D60*0.21,2)</f>
        <v>2.6</v>
      </c>
      <c r="F60" s="31">
        <v>15</v>
      </c>
    </row>
    <row r="61" spans="1:6" ht="16.5" customHeight="1"/>
    <row r="62" spans="1:6" ht="16.5" customHeight="1">
      <c r="A62" s="364" t="s">
        <v>1510</v>
      </c>
      <c r="B62" s="364"/>
      <c r="C62" s="364"/>
      <c r="D62" s="364"/>
      <c r="E62" s="364"/>
      <c r="F62" s="364"/>
    </row>
    <row r="63" spans="1:6">
      <c r="A63" s="364" t="s">
        <v>1203</v>
      </c>
      <c r="B63" s="364"/>
      <c r="C63" s="364"/>
      <c r="D63" s="364"/>
      <c r="E63" s="364"/>
      <c r="F63" s="364"/>
    </row>
  </sheetData>
  <mergeCells count="16">
    <mergeCell ref="A63:F63"/>
    <mergeCell ref="A15:F15"/>
    <mergeCell ref="B44:F44"/>
    <mergeCell ref="C57:F57"/>
    <mergeCell ref="A62:F62"/>
    <mergeCell ref="B41:F41"/>
    <mergeCell ref="B16:F16"/>
    <mergeCell ref="B30:F30"/>
    <mergeCell ref="B39:F39"/>
    <mergeCell ref="D14:F14"/>
    <mergeCell ref="E1:F1"/>
    <mergeCell ref="D2:F2"/>
    <mergeCell ref="D3:F3"/>
    <mergeCell ref="D4:F4"/>
    <mergeCell ref="B9:F9"/>
    <mergeCell ref="A6:E6"/>
  </mergeCells>
  <pageMargins left="1.1811023622047243" right="0.78740157480314965" top="0.78740157480314965" bottom="0.78740157480314965" header="0.31496062992125984" footer="0.31496062992125984"/>
  <pageSetup paperSize="9" scale="8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22"/>
  <sheetViews>
    <sheetView workbookViewId="0">
      <selection activeCell="E1" sqref="D1:F4"/>
    </sheetView>
  </sheetViews>
  <sheetFormatPr defaultRowHeight="15"/>
  <cols>
    <col min="2" max="2" width="38.85546875" customWidth="1"/>
    <col min="3" max="3" width="12.7109375" customWidth="1"/>
    <col min="4" max="4" width="14.42578125" customWidth="1"/>
    <col min="5" max="5" width="9.42578125" customWidth="1"/>
    <col min="6" max="6" width="14.5703125" customWidth="1"/>
  </cols>
  <sheetData>
    <row r="1" spans="1:6">
      <c r="D1" s="355"/>
      <c r="E1" s="396" t="s">
        <v>279</v>
      </c>
      <c r="F1" s="396"/>
    </row>
    <row r="2" spans="1:6">
      <c r="D2" s="396" t="s">
        <v>526</v>
      </c>
      <c r="E2" s="396"/>
      <c r="F2" s="396"/>
    </row>
    <row r="3" spans="1:6">
      <c r="D3" s="396" t="s">
        <v>1635</v>
      </c>
      <c r="E3" s="396"/>
      <c r="F3" s="396"/>
    </row>
    <row r="4" spans="1:6">
      <c r="D4" s="396" t="s">
        <v>1633</v>
      </c>
      <c r="E4" s="396"/>
      <c r="F4" s="396"/>
    </row>
    <row r="6" spans="1:6" ht="15.75">
      <c r="A6" s="482" t="s">
        <v>501</v>
      </c>
      <c r="B6" s="482"/>
      <c r="C6" s="482"/>
      <c r="D6" s="482"/>
      <c r="E6" s="482"/>
      <c r="F6" s="482"/>
    </row>
    <row r="8" spans="1:6" ht="29.25">
      <c r="A8" s="46" t="s">
        <v>0</v>
      </c>
      <c r="B8" s="72" t="s">
        <v>1</v>
      </c>
      <c r="C8" s="72" t="s">
        <v>2</v>
      </c>
      <c r="D8" s="72" t="s">
        <v>530</v>
      </c>
      <c r="E8" s="72" t="s">
        <v>531</v>
      </c>
      <c r="F8" s="72" t="s">
        <v>532</v>
      </c>
    </row>
    <row r="9" spans="1:6" ht="15.75">
      <c r="A9" s="318" t="s">
        <v>3</v>
      </c>
      <c r="B9" s="483" t="s">
        <v>271</v>
      </c>
      <c r="C9" s="484"/>
      <c r="D9" s="484"/>
      <c r="E9" s="484"/>
      <c r="F9" s="485"/>
    </row>
    <row r="10" spans="1:6">
      <c r="A10" s="71" t="s">
        <v>4</v>
      </c>
      <c r="B10" s="64" t="s">
        <v>272</v>
      </c>
      <c r="C10" s="3" t="s">
        <v>117</v>
      </c>
      <c r="D10" s="38">
        <v>7</v>
      </c>
      <c r="E10" s="6">
        <f t="shared" ref="E10:E18" si="0">ROUND(D10*0.21,2)</f>
        <v>1.47</v>
      </c>
      <c r="F10" s="38">
        <f t="shared" ref="F10:F18" si="1">D10+E10</f>
        <v>8.4700000000000006</v>
      </c>
    </row>
    <row r="11" spans="1:6">
      <c r="A11" s="71" t="s">
        <v>5</v>
      </c>
      <c r="B11" s="64" t="s">
        <v>273</v>
      </c>
      <c r="C11" s="3" t="s">
        <v>117</v>
      </c>
      <c r="D11" s="38">
        <v>5.4</v>
      </c>
      <c r="E11" s="6">
        <f t="shared" si="0"/>
        <v>1.1299999999999999</v>
      </c>
      <c r="F11" s="38">
        <f t="shared" si="1"/>
        <v>6.53</v>
      </c>
    </row>
    <row r="12" spans="1:6">
      <c r="A12" s="71" t="s">
        <v>6</v>
      </c>
      <c r="B12" s="64" t="s">
        <v>274</v>
      </c>
      <c r="C12" s="3" t="s">
        <v>117</v>
      </c>
      <c r="D12" s="38">
        <v>1.3</v>
      </c>
      <c r="E12" s="6">
        <f t="shared" si="0"/>
        <v>0.27</v>
      </c>
      <c r="F12" s="38">
        <f t="shared" si="1"/>
        <v>1.57</v>
      </c>
    </row>
    <row r="13" spans="1:6">
      <c r="A13" s="71" t="s">
        <v>7</v>
      </c>
      <c r="B13" s="64" t="s">
        <v>275</v>
      </c>
      <c r="C13" s="3" t="s">
        <v>117</v>
      </c>
      <c r="D13" s="38">
        <v>1.75</v>
      </c>
      <c r="E13" s="6">
        <f t="shared" si="0"/>
        <v>0.37</v>
      </c>
      <c r="F13" s="38">
        <f t="shared" si="1"/>
        <v>2.12</v>
      </c>
    </row>
    <row r="14" spans="1:6" ht="30">
      <c r="A14" s="71" t="s">
        <v>190</v>
      </c>
      <c r="B14" s="64" t="s">
        <v>1498</v>
      </c>
      <c r="C14" s="3" t="s">
        <v>117</v>
      </c>
      <c r="D14" s="73">
        <v>1.65</v>
      </c>
      <c r="E14" s="6">
        <f t="shared" si="0"/>
        <v>0.35</v>
      </c>
      <c r="F14" s="38">
        <f t="shared" si="1"/>
        <v>2</v>
      </c>
    </row>
    <row r="15" spans="1:6">
      <c r="A15" s="71" t="s">
        <v>618</v>
      </c>
      <c r="B15" s="64" t="s">
        <v>523</v>
      </c>
      <c r="C15" s="397" t="s">
        <v>174</v>
      </c>
      <c r="D15" s="398"/>
      <c r="E15" s="398"/>
      <c r="F15" s="399"/>
    </row>
    <row r="16" spans="1:6" ht="15.75">
      <c r="A16" s="318" t="s">
        <v>133</v>
      </c>
      <c r="B16" s="483" t="s">
        <v>276</v>
      </c>
      <c r="C16" s="484"/>
      <c r="D16" s="484"/>
      <c r="E16" s="484"/>
      <c r="F16" s="485"/>
    </row>
    <row r="17" spans="1:6" ht="30">
      <c r="A17" s="71" t="s">
        <v>68</v>
      </c>
      <c r="B17" s="64" t="s">
        <v>277</v>
      </c>
      <c r="C17" s="3" t="s">
        <v>1261</v>
      </c>
      <c r="D17" s="38">
        <v>1.55</v>
      </c>
      <c r="E17" s="6">
        <f t="shared" si="0"/>
        <v>0.33</v>
      </c>
      <c r="F17" s="38">
        <f t="shared" si="1"/>
        <v>1.8800000000000001</v>
      </c>
    </row>
    <row r="18" spans="1:6">
      <c r="A18" s="71" t="s">
        <v>71</v>
      </c>
      <c r="B18" s="64" t="s">
        <v>278</v>
      </c>
      <c r="C18" s="3" t="s">
        <v>1261</v>
      </c>
      <c r="D18" s="38">
        <v>0.25</v>
      </c>
      <c r="E18" s="6">
        <f t="shared" si="0"/>
        <v>0.05</v>
      </c>
      <c r="F18" s="38">
        <f t="shared" si="1"/>
        <v>0.3</v>
      </c>
    </row>
    <row r="20" spans="1:6" ht="32.25" customHeight="1">
      <c r="A20" s="364" t="s">
        <v>1523</v>
      </c>
      <c r="B20" s="364"/>
      <c r="C20" s="364"/>
      <c r="D20" s="364"/>
      <c r="E20" s="364"/>
      <c r="F20" s="364"/>
    </row>
    <row r="22" spans="1:6" ht="30" customHeight="1"/>
  </sheetData>
  <mergeCells count="9">
    <mergeCell ref="A20:F20"/>
    <mergeCell ref="E1:F1"/>
    <mergeCell ref="D2:F2"/>
    <mergeCell ref="D3:F3"/>
    <mergeCell ref="D4:F4"/>
    <mergeCell ref="A6:F6"/>
    <mergeCell ref="B9:F9"/>
    <mergeCell ref="B16:F16"/>
    <mergeCell ref="C15:F15"/>
  </mergeCells>
  <pageMargins left="1.1811023622047243" right="0.78740157480314965" top="0.78740157480314965" bottom="0.78740157480314965" header="0.31496062992125984" footer="0.31496062992125984"/>
  <pageSetup paperSize="9" scale="93"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25"/>
  <sheetViews>
    <sheetView workbookViewId="0">
      <pane ySplit="8" topLeftCell="A9" activePane="bottomLeft" state="frozen"/>
      <selection pane="bottomLeft" activeCell="E1" sqref="C1:F4"/>
    </sheetView>
  </sheetViews>
  <sheetFormatPr defaultRowHeight="15"/>
  <cols>
    <col min="1" max="1" width="12.42578125" customWidth="1"/>
    <col min="2" max="2" width="51.28515625" customWidth="1"/>
    <col min="3" max="3" width="21.28515625" customWidth="1"/>
    <col min="4" max="4" width="15.5703125" style="28" customWidth="1"/>
    <col min="5" max="5" width="9.42578125" customWidth="1"/>
    <col min="6" max="6" width="14.5703125" customWidth="1"/>
    <col min="255" max="255" width="7.42578125" customWidth="1"/>
    <col min="256" max="256" width="34.85546875" customWidth="1"/>
    <col min="257" max="257" width="11.140625" customWidth="1"/>
    <col min="258" max="258" width="14.140625" customWidth="1"/>
    <col min="259" max="259" width="12.85546875" customWidth="1"/>
    <col min="511" max="511" width="7.42578125" customWidth="1"/>
    <col min="512" max="512" width="34.85546875" customWidth="1"/>
    <col min="513" max="513" width="11.140625" customWidth="1"/>
    <col min="514" max="514" width="14.140625" customWidth="1"/>
    <col min="515" max="515" width="12.85546875" customWidth="1"/>
    <col min="767" max="767" width="7.42578125" customWidth="1"/>
    <col min="768" max="768" width="34.85546875" customWidth="1"/>
    <col min="769" max="769" width="11.140625" customWidth="1"/>
    <col min="770" max="770" width="14.140625" customWidth="1"/>
    <col min="771" max="771" width="12.85546875" customWidth="1"/>
    <col min="1023" max="1023" width="7.42578125" customWidth="1"/>
    <col min="1024" max="1024" width="34.85546875" customWidth="1"/>
    <col min="1025" max="1025" width="11.140625" customWidth="1"/>
    <col min="1026" max="1026" width="14.140625" customWidth="1"/>
    <col min="1027" max="1027" width="12.85546875" customWidth="1"/>
    <col min="1279" max="1279" width="7.42578125" customWidth="1"/>
    <col min="1280" max="1280" width="34.85546875" customWidth="1"/>
    <col min="1281" max="1281" width="11.140625" customWidth="1"/>
    <col min="1282" max="1282" width="14.140625" customWidth="1"/>
    <col min="1283" max="1283" width="12.85546875" customWidth="1"/>
    <col min="1535" max="1535" width="7.42578125" customWidth="1"/>
    <col min="1536" max="1536" width="34.85546875" customWidth="1"/>
    <col min="1537" max="1537" width="11.140625" customWidth="1"/>
    <col min="1538" max="1538" width="14.140625" customWidth="1"/>
    <col min="1539" max="1539" width="12.85546875" customWidth="1"/>
    <col min="1791" max="1791" width="7.42578125" customWidth="1"/>
    <col min="1792" max="1792" width="34.85546875" customWidth="1"/>
    <col min="1793" max="1793" width="11.140625" customWidth="1"/>
    <col min="1794" max="1794" width="14.140625" customWidth="1"/>
    <col min="1795" max="1795" width="12.85546875" customWidth="1"/>
    <col min="2047" max="2047" width="7.42578125" customWidth="1"/>
    <col min="2048" max="2048" width="34.85546875" customWidth="1"/>
    <col min="2049" max="2049" width="11.140625" customWidth="1"/>
    <col min="2050" max="2050" width="14.140625" customWidth="1"/>
    <col min="2051" max="2051" width="12.85546875" customWidth="1"/>
    <col min="2303" max="2303" width="7.42578125" customWidth="1"/>
    <col min="2304" max="2304" width="34.85546875" customWidth="1"/>
    <col min="2305" max="2305" width="11.140625" customWidth="1"/>
    <col min="2306" max="2306" width="14.140625" customWidth="1"/>
    <col min="2307" max="2307" width="12.85546875" customWidth="1"/>
    <col min="2559" max="2559" width="7.42578125" customWidth="1"/>
    <col min="2560" max="2560" width="34.85546875" customWidth="1"/>
    <col min="2561" max="2561" width="11.140625" customWidth="1"/>
    <col min="2562" max="2562" width="14.140625" customWidth="1"/>
    <col min="2563" max="2563" width="12.85546875" customWidth="1"/>
    <col min="2815" max="2815" width="7.42578125" customWidth="1"/>
    <col min="2816" max="2816" width="34.85546875" customWidth="1"/>
    <col min="2817" max="2817" width="11.140625" customWidth="1"/>
    <col min="2818" max="2818" width="14.140625" customWidth="1"/>
    <col min="2819" max="2819" width="12.85546875" customWidth="1"/>
    <col min="3071" max="3071" width="7.42578125" customWidth="1"/>
    <col min="3072" max="3072" width="34.85546875" customWidth="1"/>
    <col min="3073" max="3073" width="11.140625" customWidth="1"/>
    <col min="3074" max="3074" width="14.140625" customWidth="1"/>
    <col min="3075" max="3075" width="12.85546875" customWidth="1"/>
    <col min="3327" max="3327" width="7.42578125" customWidth="1"/>
    <col min="3328" max="3328" width="34.85546875" customWidth="1"/>
    <col min="3329" max="3329" width="11.140625" customWidth="1"/>
    <col min="3330" max="3330" width="14.140625" customWidth="1"/>
    <col min="3331" max="3331" width="12.85546875" customWidth="1"/>
    <col min="3583" max="3583" width="7.42578125" customWidth="1"/>
    <col min="3584" max="3584" width="34.85546875" customWidth="1"/>
    <col min="3585" max="3585" width="11.140625" customWidth="1"/>
    <col min="3586" max="3586" width="14.140625" customWidth="1"/>
    <col min="3587" max="3587" width="12.85546875" customWidth="1"/>
    <col min="3839" max="3839" width="7.42578125" customWidth="1"/>
    <col min="3840" max="3840" width="34.85546875" customWidth="1"/>
    <col min="3841" max="3841" width="11.140625" customWidth="1"/>
    <col min="3842" max="3842" width="14.140625" customWidth="1"/>
    <col min="3843" max="3843" width="12.85546875" customWidth="1"/>
    <col min="4095" max="4095" width="7.42578125" customWidth="1"/>
    <col min="4096" max="4096" width="34.85546875" customWidth="1"/>
    <col min="4097" max="4097" width="11.140625" customWidth="1"/>
    <col min="4098" max="4098" width="14.140625" customWidth="1"/>
    <col min="4099" max="4099" width="12.85546875" customWidth="1"/>
    <col min="4351" max="4351" width="7.42578125" customWidth="1"/>
    <col min="4352" max="4352" width="34.85546875" customWidth="1"/>
    <col min="4353" max="4353" width="11.140625" customWidth="1"/>
    <col min="4354" max="4354" width="14.140625" customWidth="1"/>
    <col min="4355" max="4355" width="12.85546875" customWidth="1"/>
    <col min="4607" max="4607" width="7.42578125" customWidth="1"/>
    <col min="4608" max="4608" width="34.85546875" customWidth="1"/>
    <col min="4609" max="4609" width="11.140625" customWidth="1"/>
    <col min="4610" max="4610" width="14.140625" customWidth="1"/>
    <col min="4611" max="4611" width="12.85546875" customWidth="1"/>
    <col min="4863" max="4863" width="7.42578125" customWidth="1"/>
    <col min="4864" max="4864" width="34.85546875" customWidth="1"/>
    <col min="4865" max="4865" width="11.140625" customWidth="1"/>
    <col min="4866" max="4866" width="14.140625" customWidth="1"/>
    <col min="4867" max="4867" width="12.85546875" customWidth="1"/>
    <col min="5119" max="5119" width="7.42578125" customWidth="1"/>
    <col min="5120" max="5120" width="34.85546875" customWidth="1"/>
    <col min="5121" max="5121" width="11.140625" customWidth="1"/>
    <col min="5122" max="5122" width="14.140625" customWidth="1"/>
    <col min="5123" max="5123" width="12.85546875" customWidth="1"/>
    <col min="5375" max="5375" width="7.42578125" customWidth="1"/>
    <col min="5376" max="5376" width="34.85546875" customWidth="1"/>
    <col min="5377" max="5377" width="11.140625" customWidth="1"/>
    <col min="5378" max="5378" width="14.140625" customWidth="1"/>
    <col min="5379" max="5379" width="12.85546875" customWidth="1"/>
    <col min="5631" max="5631" width="7.42578125" customWidth="1"/>
    <col min="5632" max="5632" width="34.85546875" customWidth="1"/>
    <col min="5633" max="5633" width="11.140625" customWidth="1"/>
    <col min="5634" max="5634" width="14.140625" customWidth="1"/>
    <col min="5635" max="5635" width="12.85546875" customWidth="1"/>
    <col min="5887" max="5887" width="7.42578125" customWidth="1"/>
    <col min="5888" max="5888" width="34.85546875" customWidth="1"/>
    <col min="5889" max="5889" width="11.140625" customWidth="1"/>
    <col min="5890" max="5890" width="14.140625" customWidth="1"/>
    <col min="5891" max="5891" width="12.85546875" customWidth="1"/>
    <col min="6143" max="6143" width="7.42578125" customWidth="1"/>
    <col min="6144" max="6144" width="34.85546875" customWidth="1"/>
    <col min="6145" max="6145" width="11.140625" customWidth="1"/>
    <col min="6146" max="6146" width="14.140625" customWidth="1"/>
    <col min="6147" max="6147" width="12.85546875" customWidth="1"/>
    <col min="6399" max="6399" width="7.42578125" customWidth="1"/>
    <col min="6400" max="6400" width="34.85546875" customWidth="1"/>
    <col min="6401" max="6401" width="11.140625" customWidth="1"/>
    <col min="6402" max="6402" width="14.140625" customWidth="1"/>
    <col min="6403" max="6403" width="12.85546875" customWidth="1"/>
    <col min="6655" max="6655" width="7.42578125" customWidth="1"/>
    <col min="6656" max="6656" width="34.85546875" customWidth="1"/>
    <col min="6657" max="6657" width="11.140625" customWidth="1"/>
    <col min="6658" max="6658" width="14.140625" customWidth="1"/>
    <col min="6659" max="6659" width="12.85546875" customWidth="1"/>
    <col min="6911" max="6911" width="7.42578125" customWidth="1"/>
    <col min="6912" max="6912" width="34.85546875" customWidth="1"/>
    <col min="6913" max="6913" width="11.140625" customWidth="1"/>
    <col min="6914" max="6914" width="14.140625" customWidth="1"/>
    <col min="6915" max="6915" width="12.85546875" customWidth="1"/>
    <col min="7167" max="7167" width="7.42578125" customWidth="1"/>
    <col min="7168" max="7168" width="34.85546875" customWidth="1"/>
    <col min="7169" max="7169" width="11.140625" customWidth="1"/>
    <col min="7170" max="7170" width="14.140625" customWidth="1"/>
    <col min="7171" max="7171" width="12.85546875" customWidth="1"/>
    <col min="7423" max="7423" width="7.42578125" customWidth="1"/>
    <col min="7424" max="7424" width="34.85546875" customWidth="1"/>
    <col min="7425" max="7425" width="11.140625" customWidth="1"/>
    <col min="7426" max="7426" width="14.140625" customWidth="1"/>
    <col min="7427" max="7427" width="12.85546875" customWidth="1"/>
    <col min="7679" max="7679" width="7.42578125" customWidth="1"/>
    <col min="7680" max="7680" width="34.85546875" customWidth="1"/>
    <col min="7681" max="7681" width="11.140625" customWidth="1"/>
    <col min="7682" max="7682" width="14.140625" customWidth="1"/>
    <col min="7683" max="7683" width="12.85546875" customWidth="1"/>
    <col min="7935" max="7935" width="7.42578125" customWidth="1"/>
    <col min="7936" max="7936" width="34.85546875" customWidth="1"/>
    <col min="7937" max="7937" width="11.140625" customWidth="1"/>
    <col min="7938" max="7938" width="14.140625" customWidth="1"/>
    <col min="7939" max="7939" width="12.85546875" customWidth="1"/>
    <col min="8191" max="8191" width="7.42578125" customWidth="1"/>
    <col min="8192" max="8192" width="34.85546875" customWidth="1"/>
    <col min="8193" max="8193" width="11.140625" customWidth="1"/>
    <col min="8194" max="8194" width="14.140625" customWidth="1"/>
    <col min="8195" max="8195" width="12.85546875" customWidth="1"/>
    <col min="8447" max="8447" width="7.42578125" customWidth="1"/>
    <col min="8448" max="8448" width="34.85546875" customWidth="1"/>
    <col min="8449" max="8449" width="11.140625" customWidth="1"/>
    <col min="8450" max="8450" width="14.140625" customWidth="1"/>
    <col min="8451" max="8451" width="12.85546875" customWidth="1"/>
    <col min="8703" max="8703" width="7.42578125" customWidth="1"/>
    <col min="8704" max="8704" width="34.85546875" customWidth="1"/>
    <col min="8705" max="8705" width="11.140625" customWidth="1"/>
    <col min="8706" max="8706" width="14.140625" customWidth="1"/>
    <col min="8707" max="8707" width="12.85546875" customWidth="1"/>
    <col min="8959" max="8959" width="7.42578125" customWidth="1"/>
    <col min="8960" max="8960" width="34.85546875" customWidth="1"/>
    <col min="8961" max="8961" width="11.140625" customWidth="1"/>
    <col min="8962" max="8962" width="14.140625" customWidth="1"/>
    <col min="8963" max="8963" width="12.85546875" customWidth="1"/>
    <col min="9215" max="9215" width="7.42578125" customWidth="1"/>
    <col min="9216" max="9216" width="34.85546875" customWidth="1"/>
    <col min="9217" max="9217" width="11.140625" customWidth="1"/>
    <col min="9218" max="9218" width="14.140625" customWidth="1"/>
    <col min="9219" max="9219" width="12.85546875" customWidth="1"/>
    <col min="9471" max="9471" width="7.42578125" customWidth="1"/>
    <col min="9472" max="9472" width="34.85546875" customWidth="1"/>
    <col min="9473" max="9473" width="11.140625" customWidth="1"/>
    <col min="9474" max="9474" width="14.140625" customWidth="1"/>
    <col min="9475" max="9475" width="12.85546875" customWidth="1"/>
    <col min="9727" max="9727" width="7.42578125" customWidth="1"/>
    <col min="9728" max="9728" width="34.85546875" customWidth="1"/>
    <col min="9729" max="9729" width="11.140625" customWidth="1"/>
    <col min="9730" max="9730" width="14.140625" customWidth="1"/>
    <col min="9731" max="9731" width="12.85546875" customWidth="1"/>
    <col min="9983" max="9983" width="7.42578125" customWidth="1"/>
    <col min="9984" max="9984" width="34.85546875" customWidth="1"/>
    <col min="9985" max="9985" width="11.140625" customWidth="1"/>
    <col min="9986" max="9986" width="14.140625" customWidth="1"/>
    <col min="9987" max="9987" width="12.85546875" customWidth="1"/>
    <col min="10239" max="10239" width="7.42578125" customWidth="1"/>
    <col min="10240" max="10240" width="34.85546875" customWidth="1"/>
    <col min="10241" max="10241" width="11.140625" customWidth="1"/>
    <col min="10242" max="10242" width="14.140625" customWidth="1"/>
    <col min="10243" max="10243" width="12.85546875" customWidth="1"/>
    <col min="10495" max="10495" width="7.42578125" customWidth="1"/>
    <col min="10496" max="10496" width="34.85546875" customWidth="1"/>
    <col min="10497" max="10497" width="11.140625" customWidth="1"/>
    <col min="10498" max="10498" width="14.140625" customWidth="1"/>
    <col min="10499" max="10499" width="12.85546875" customWidth="1"/>
    <col min="10751" max="10751" width="7.42578125" customWidth="1"/>
    <col min="10752" max="10752" width="34.85546875" customWidth="1"/>
    <col min="10753" max="10753" width="11.140625" customWidth="1"/>
    <col min="10754" max="10754" width="14.140625" customWidth="1"/>
    <col min="10755" max="10755" width="12.85546875" customWidth="1"/>
    <col min="11007" max="11007" width="7.42578125" customWidth="1"/>
    <col min="11008" max="11008" width="34.85546875" customWidth="1"/>
    <col min="11009" max="11009" width="11.140625" customWidth="1"/>
    <col min="11010" max="11010" width="14.140625" customWidth="1"/>
    <col min="11011" max="11011" width="12.85546875" customWidth="1"/>
    <col min="11263" max="11263" width="7.42578125" customWidth="1"/>
    <col min="11264" max="11264" width="34.85546875" customWidth="1"/>
    <col min="11265" max="11265" width="11.140625" customWidth="1"/>
    <col min="11266" max="11266" width="14.140625" customWidth="1"/>
    <col min="11267" max="11267" width="12.85546875" customWidth="1"/>
    <col min="11519" max="11519" width="7.42578125" customWidth="1"/>
    <col min="11520" max="11520" width="34.85546875" customWidth="1"/>
    <col min="11521" max="11521" width="11.140625" customWidth="1"/>
    <col min="11522" max="11522" width="14.140625" customWidth="1"/>
    <col min="11523" max="11523" width="12.85546875" customWidth="1"/>
    <col min="11775" max="11775" width="7.42578125" customWidth="1"/>
    <col min="11776" max="11776" width="34.85546875" customWidth="1"/>
    <col min="11777" max="11777" width="11.140625" customWidth="1"/>
    <col min="11778" max="11778" width="14.140625" customWidth="1"/>
    <col min="11779" max="11779" width="12.85546875" customWidth="1"/>
    <col min="12031" max="12031" width="7.42578125" customWidth="1"/>
    <col min="12032" max="12032" width="34.85546875" customWidth="1"/>
    <col min="12033" max="12033" width="11.140625" customWidth="1"/>
    <col min="12034" max="12034" width="14.140625" customWidth="1"/>
    <col min="12035" max="12035" width="12.85546875" customWidth="1"/>
    <col min="12287" max="12287" width="7.42578125" customWidth="1"/>
    <col min="12288" max="12288" width="34.85546875" customWidth="1"/>
    <col min="12289" max="12289" width="11.140625" customWidth="1"/>
    <col min="12290" max="12290" width="14.140625" customWidth="1"/>
    <col min="12291" max="12291" width="12.85546875" customWidth="1"/>
    <col min="12543" max="12543" width="7.42578125" customWidth="1"/>
    <col min="12544" max="12544" width="34.85546875" customWidth="1"/>
    <col min="12545" max="12545" width="11.140625" customWidth="1"/>
    <col min="12546" max="12546" width="14.140625" customWidth="1"/>
    <col min="12547" max="12547" width="12.85546875" customWidth="1"/>
    <col min="12799" max="12799" width="7.42578125" customWidth="1"/>
    <col min="12800" max="12800" width="34.85546875" customWidth="1"/>
    <col min="12801" max="12801" width="11.140625" customWidth="1"/>
    <col min="12802" max="12802" width="14.140625" customWidth="1"/>
    <col min="12803" max="12803" width="12.85546875" customWidth="1"/>
    <col min="13055" max="13055" width="7.42578125" customWidth="1"/>
    <col min="13056" max="13056" width="34.85546875" customWidth="1"/>
    <col min="13057" max="13057" width="11.140625" customWidth="1"/>
    <col min="13058" max="13058" width="14.140625" customWidth="1"/>
    <col min="13059" max="13059" width="12.85546875" customWidth="1"/>
    <col min="13311" max="13311" width="7.42578125" customWidth="1"/>
    <col min="13312" max="13312" width="34.85546875" customWidth="1"/>
    <col min="13313" max="13313" width="11.140625" customWidth="1"/>
    <col min="13314" max="13314" width="14.140625" customWidth="1"/>
    <col min="13315" max="13315" width="12.85546875" customWidth="1"/>
    <col min="13567" max="13567" width="7.42578125" customWidth="1"/>
    <col min="13568" max="13568" width="34.85546875" customWidth="1"/>
    <col min="13569" max="13569" width="11.140625" customWidth="1"/>
    <col min="13570" max="13570" width="14.140625" customWidth="1"/>
    <col min="13571" max="13571" width="12.85546875" customWidth="1"/>
    <col min="13823" max="13823" width="7.42578125" customWidth="1"/>
    <col min="13824" max="13824" width="34.85546875" customWidth="1"/>
    <col min="13825" max="13825" width="11.140625" customWidth="1"/>
    <col min="13826" max="13826" width="14.140625" customWidth="1"/>
    <col min="13827" max="13827" width="12.85546875" customWidth="1"/>
    <col min="14079" max="14079" width="7.42578125" customWidth="1"/>
    <col min="14080" max="14080" width="34.85546875" customWidth="1"/>
    <col min="14081" max="14081" width="11.140625" customWidth="1"/>
    <col min="14082" max="14082" width="14.140625" customWidth="1"/>
    <col min="14083" max="14083" width="12.85546875" customWidth="1"/>
    <col min="14335" max="14335" width="7.42578125" customWidth="1"/>
    <col min="14336" max="14336" width="34.85546875" customWidth="1"/>
    <col min="14337" max="14337" width="11.140625" customWidth="1"/>
    <col min="14338" max="14338" width="14.140625" customWidth="1"/>
    <col min="14339" max="14339" width="12.85546875" customWidth="1"/>
    <col min="14591" max="14591" width="7.42578125" customWidth="1"/>
    <col min="14592" max="14592" width="34.85546875" customWidth="1"/>
    <col min="14593" max="14593" width="11.140625" customWidth="1"/>
    <col min="14594" max="14594" width="14.140625" customWidth="1"/>
    <col min="14595" max="14595" width="12.85546875" customWidth="1"/>
    <col min="14847" max="14847" width="7.42578125" customWidth="1"/>
    <col min="14848" max="14848" width="34.85546875" customWidth="1"/>
    <col min="14849" max="14849" width="11.140625" customWidth="1"/>
    <col min="14850" max="14850" width="14.140625" customWidth="1"/>
    <col min="14851" max="14851" width="12.85546875" customWidth="1"/>
    <col min="15103" max="15103" width="7.42578125" customWidth="1"/>
    <col min="15104" max="15104" width="34.85546875" customWidth="1"/>
    <col min="15105" max="15105" width="11.140625" customWidth="1"/>
    <col min="15106" max="15106" width="14.140625" customWidth="1"/>
    <col min="15107" max="15107" width="12.85546875" customWidth="1"/>
    <col min="15359" max="15359" width="7.42578125" customWidth="1"/>
    <col min="15360" max="15360" width="34.85546875" customWidth="1"/>
    <col min="15361" max="15361" width="11.140625" customWidth="1"/>
    <col min="15362" max="15362" width="14.140625" customWidth="1"/>
    <col min="15363" max="15363" width="12.85546875" customWidth="1"/>
    <col min="15615" max="15615" width="7.42578125" customWidth="1"/>
    <col min="15616" max="15616" width="34.85546875" customWidth="1"/>
    <col min="15617" max="15617" width="11.140625" customWidth="1"/>
    <col min="15618" max="15618" width="14.140625" customWidth="1"/>
    <col min="15619" max="15619" width="12.85546875" customWidth="1"/>
    <col min="15871" max="15871" width="7.42578125" customWidth="1"/>
    <col min="15872" max="15872" width="34.85546875" customWidth="1"/>
    <col min="15873" max="15873" width="11.140625" customWidth="1"/>
    <col min="15874" max="15874" width="14.140625" customWidth="1"/>
    <col min="15875" max="15875" width="12.85546875" customWidth="1"/>
    <col min="16127" max="16127" width="7.42578125" customWidth="1"/>
    <col min="16128" max="16128" width="34.85546875" customWidth="1"/>
    <col min="16129" max="16129" width="11.140625" customWidth="1"/>
    <col min="16130" max="16130" width="14.140625" customWidth="1"/>
    <col min="16131" max="16131" width="12.85546875" customWidth="1"/>
  </cols>
  <sheetData>
    <row r="1" spans="1:6">
      <c r="C1" s="355"/>
      <c r="D1" s="147"/>
      <c r="E1" s="396" t="s">
        <v>517</v>
      </c>
      <c r="F1" s="396"/>
    </row>
    <row r="2" spans="1:6">
      <c r="C2" s="396" t="s">
        <v>526</v>
      </c>
      <c r="D2" s="396"/>
      <c r="E2" s="396"/>
      <c r="F2" s="396"/>
    </row>
    <row r="3" spans="1:6">
      <c r="C3" s="396" t="s">
        <v>1635</v>
      </c>
      <c r="D3" s="396"/>
      <c r="E3" s="396"/>
      <c r="F3" s="396"/>
    </row>
    <row r="4" spans="1:6">
      <c r="C4" s="396" t="s">
        <v>1633</v>
      </c>
      <c r="D4" s="396"/>
      <c r="E4" s="396"/>
      <c r="F4" s="396"/>
    </row>
    <row r="6" spans="1:6" ht="15.75" customHeight="1">
      <c r="A6" s="493" t="s">
        <v>506</v>
      </c>
      <c r="B6" s="493"/>
      <c r="C6" s="493"/>
      <c r="D6" s="493"/>
      <c r="E6" s="493"/>
      <c r="F6" s="493"/>
    </row>
    <row r="7" spans="1:6" ht="15.75" customHeight="1">
      <c r="A7" s="44"/>
      <c r="B7" s="45"/>
      <c r="C7" s="45"/>
    </row>
    <row r="8" spans="1:6" ht="52.5" customHeight="1">
      <c r="A8" s="46" t="s">
        <v>0</v>
      </c>
      <c r="B8" s="107" t="s">
        <v>1</v>
      </c>
      <c r="C8" s="72" t="s">
        <v>2</v>
      </c>
      <c r="D8" s="72" t="s">
        <v>530</v>
      </c>
      <c r="E8" s="72" t="s">
        <v>531</v>
      </c>
      <c r="F8" s="72" t="s">
        <v>532</v>
      </c>
    </row>
    <row r="9" spans="1:6" ht="15.75">
      <c r="A9" s="325" t="s">
        <v>3</v>
      </c>
      <c r="B9" s="486" t="s">
        <v>507</v>
      </c>
      <c r="C9" s="487"/>
      <c r="D9" s="487"/>
      <c r="E9" s="487"/>
      <c r="F9" s="488"/>
    </row>
    <row r="10" spans="1:6" ht="31.5">
      <c r="A10" s="94" t="s">
        <v>4</v>
      </c>
      <c r="B10" s="128" t="s">
        <v>509</v>
      </c>
      <c r="C10" s="233" t="s">
        <v>117</v>
      </c>
      <c r="D10" s="31">
        <v>5</v>
      </c>
      <c r="E10" s="31">
        <f t="shared" ref="E10:E17" si="0">ROUND(D10*21%,2)</f>
        <v>1.05</v>
      </c>
      <c r="F10" s="31">
        <f t="shared" ref="F10:F15" si="1">D10+E10</f>
        <v>6.05</v>
      </c>
    </row>
    <row r="11" spans="1:6" ht="47.25">
      <c r="A11" s="124" t="s">
        <v>5</v>
      </c>
      <c r="B11" s="129" t="s">
        <v>769</v>
      </c>
      <c r="C11" s="233" t="s">
        <v>117</v>
      </c>
      <c r="D11" s="31">
        <v>14.23</v>
      </c>
      <c r="E11" s="31">
        <f t="shared" si="0"/>
        <v>2.99</v>
      </c>
      <c r="F11" s="31">
        <f t="shared" si="1"/>
        <v>17.22</v>
      </c>
    </row>
    <row r="12" spans="1:6" ht="47.25">
      <c r="A12" s="124" t="s">
        <v>6</v>
      </c>
      <c r="B12" s="129" t="s">
        <v>770</v>
      </c>
      <c r="C12" s="233" t="s">
        <v>117</v>
      </c>
      <c r="D12" s="31">
        <v>20.46</v>
      </c>
      <c r="E12" s="31">
        <f t="shared" si="0"/>
        <v>4.3</v>
      </c>
      <c r="F12" s="31">
        <f t="shared" si="1"/>
        <v>24.76</v>
      </c>
    </row>
    <row r="13" spans="1:6" ht="47.25">
      <c r="A13" s="124" t="s">
        <v>7</v>
      </c>
      <c r="B13" s="129" t="s">
        <v>771</v>
      </c>
      <c r="C13" s="233" t="s">
        <v>117</v>
      </c>
      <c r="D13" s="31">
        <v>7.11</v>
      </c>
      <c r="E13" s="31">
        <f t="shared" si="0"/>
        <v>1.49</v>
      </c>
      <c r="F13" s="31">
        <f t="shared" si="1"/>
        <v>8.6</v>
      </c>
    </row>
    <row r="14" spans="1:6" ht="47.25">
      <c r="A14" s="124" t="s">
        <v>618</v>
      </c>
      <c r="B14" s="129" t="s">
        <v>772</v>
      </c>
      <c r="C14" s="233" t="s">
        <v>117</v>
      </c>
      <c r="D14" s="31">
        <v>11</v>
      </c>
      <c r="E14" s="31">
        <f t="shared" si="0"/>
        <v>2.31</v>
      </c>
      <c r="F14" s="31">
        <f t="shared" si="1"/>
        <v>13.31</v>
      </c>
    </row>
    <row r="15" spans="1:6" ht="31.5">
      <c r="A15" s="124" t="s">
        <v>1552</v>
      </c>
      <c r="B15" s="129" t="s">
        <v>773</v>
      </c>
      <c r="C15" s="233" t="s">
        <v>117</v>
      </c>
      <c r="D15" s="31">
        <v>7.11</v>
      </c>
      <c r="E15" s="31">
        <f t="shared" si="0"/>
        <v>1.49</v>
      </c>
      <c r="F15" s="31">
        <f t="shared" si="1"/>
        <v>8.6</v>
      </c>
    </row>
    <row r="16" spans="1:6" ht="31.5">
      <c r="A16" s="124" t="s">
        <v>620</v>
      </c>
      <c r="B16" s="129" t="s">
        <v>515</v>
      </c>
      <c r="C16" s="233" t="s">
        <v>1213</v>
      </c>
      <c r="D16" s="489" t="s">
        <v>518</v>
      </c>
      <c r="E16" s="490"/>
      <c r="F16" s="491"/>
    </row>
    <row r="17" spans="1:6" ht="15.75">
      <c r="A17" s="124" t="s">
        <v>621</v>
      </c>
      <c r="B17" s="129" t="s">
        <v>516</v>
      </c>
      <c r="C17" s="233" t="s">
        <v>117</v>
      </c>
      <c r="D17" s="31">
        <v>7.11</v>
      </c>
      <c r="E17" s="31">
        <f t="shared" si="0"/>
        <v>1.49</v>
      </c>
      <c r="F17" s="31">
        <f>D17+E17</f>
        <v>8.6</v>
      </c>
    </row>
    <row r="18" spans="1:6" ht="15" customHeight="1">
      <c r="A18" s="124" t="s">
        <v>622</v>
      </c>
      <c r="B18" s="104" t="s">
        <v>523</v>
      </c>
      <c r="C18" s="392" t="s">
        <v>174</v>
      </c>
      <c r="D18" s="393"/>
      <c r="E18" s="393"/>
      <c r="F18" s="394"/>
    </row>
    <row r="19" spans="1:6" ht="15.75">
      <c r="A19" s="133" t="s">
        <v>133</v>
      </c>
      <c r="B19" s="133" t="s">
        <v>511</v>
      </c>
      <c r="C19" s="133"/>
      <c r="D19" s="326"/>
      <c r="E19" s="327"/>
      <c r="F19" s="323"/>
    </row>
    <row r="20" spans="1:6" ht="15.75">
      <c r="A20" s="124" t="s">
        <v>68</v>
      </c>
      <c r="B20" s="64" t="s">
        <v>512</v>
      </c>
      <c r="C20" s="3" t="s">
        <v>1216</v>
      </c>
      <c r="D20" s="6" t="s">
        <v>1193</v>
      </c>
      <c r="E20" s="47" t="s">
        <v>549</v>
      </c>
      <c r="F20" s="48" t="s">
        <v>1193</v>
      </c>
    </row>
    <row r="21" spans="1:6" s="1" customFormat="1" ht="15.75">
      <c r="A21" s="241" t="s">
        <v>134</v>
      </c>
      <c r="B21" s="492" t="s">
        <v>513</v>
      </c>
      <c r="C21" s="492"/>
      <c r="D21" s="492"/>
      <c r="E21" s="327"/>
      <c r="F21" s="311"/>
    </row>
    <row r="22" spans="1:6" ht="15.75">
      <c r="A22" s="124" t="s">
        <v>74</v>
      </c>
      <c r="B22" s="71" t="s">
        <v>514</v>
      </c>
      <c r="C22" s="3" t="s">
        <v>1266</v>
      </c>
      <c r="D22" s="31">
        <v>2</v>
      </c>
      <c r="E22" s="31">
        <f>ROUND(D22*21%,2)</f>
        <v>0.42</v>
      </c>
      <c r="F22" s="31">
        <f>D22+E22</f>
        <v>2.42</v>
      </c>
    </row>
    <row r="24" spans="1:6" ht="28.5" customHeight="1">
      <c r="A24" s="364" t="s">
        <v>1510</v>
      </c>
      <c r="B24" s="364"/>
      <c r="C24" s="364"/>
      <c r="D24" s="364"/>
      <c r="E24" s="364"/>
      <c r="F24" s="364"/>
    </row>
    <row r="25" spans="1:6">
      <c r="A25" s="364" t="s">
        <v>1202</v>
      </c>
      <c r="B25" s="364"/>
      <c r="C25" s="364"/>
      <c r="D25" s="364"/>
      <c r="E25" s="364"/>
      <c r="F25" s="364"/>
    </row>
  </sheetData>
  <mergeCells count="11">
    <mergeCell ref="E1:F1"/>
    <mergeCell ref="C2:F2"/>
    <mergeCell ref="C3:F3"/>
    <mergeCell ref="C4:F4"/>
    <mergeCell ref="A6:F6"/>
    <mergeCell ref="B9:F9"/>
    <mergeCell ref="C18:F18"/>
    <mergeCell ref="A25:F25"/>
    <mergeCell ref="A24:F24"/>
    <mergeCell ref="D16:F16"/>
    <mergeCell ref="B21:D21"/>
  </mergeCells>
  <pageMargins left="1.1811023622047243" right="0.78740157480314965" top="0.78740157480314965" bottom="0.78740157480314965" header="0.31496062992125984" footer="0.31496062992125984"/>
  <pageSetup paperSize="9" scale="76"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37"/>
  <sheetViews>
    <sheetView workbookViewId="0">
      <pane ySplit="8" topLeftCell="A9" activePane="bottomLeft" state="frozen"/>
      <selection pane="bottomLeft" activeCell="E1" sqref="D1:F4"/>
    </sheetView>
  </sheetViews>
  <sheetFormatPr defaultRowHeight="15"/>
  <cols>
    <col min="1" max="1" width="12.85546875" style="1" customWidth="1"/>
    <col min="2" max="2" width="55.140625" style="1" customWidth="1"/>
    <col min="3" max="3" width="13.28515625" style="1" customWidth="1"/>
    <col min="4" max="4" width="15.140625" style="1" customWidth="1"/>
    <col min="5" max="5" width="12" style="1" customWidth="1"/>
    <col min="6" max="6" width="15.42578125" style="1" customWidth="1"/>
    <col min="7" max="252" width="9.140625" style="1"/>
    <col min="253" max="253" width="6" style="1" customWidth="1"/>
    <col min="254" max="254" width="31.140625" style="1" customWidth="1"/>
    <col min="255" max="255" width="7.5703125" style="1" customWidth="1"/>
    <col min="256" max="256" width="10" style="1" customWidth="1"/>
    <col min="257" max="257" width="9.7109375" style="1" customWidth="1"/>
    <col min="258" max="258" width="5.42578125" style="1" customWidth="1"/>
    <col min="259" max="508" width="9.140625" style="1"/>
    <col min="509" max="509" width="6" style="1" customWidth="1"/>
    <col min="510" max="510" width="31.140625" style="1" customWidth="1"/>
    <col min="511" max="511" width="7.5703125" style="1" customWidth="1"/>
    <col min="512" max="512" width="10" style="1" customWidth="1"/>
    <col min="513" max="513" width="9.7109375" style="1" customWidth="1"/>
    <col min="514" max="514" width="5.42578125" style="1" customWidth="1"/>
    <col min="515" max="764" width="9.140625" style="1"/>
    <col min="765" max="765" width="6" style="1" customWidth="1"/>
    <col min="766" max="766" width="31.140625" style="1" customWidth="1"/>
    <col min="767" max="767" width="7.5703125" style="1" customWidth="1"/>
    <col min="768" max="768" width="10" style="1" customWidth="1"/>
    <col min="769" max="769" width="9.7109375" style="1" customWidth="1"/>
    <col min="770" max="770" width="5.42578125" style="1" customWidth="1"/>
    <col min="771" max="1020" width="9.140625" style="1"/>
    <col min="1021" max="1021" width="6" style="1" customWidth="1"/>
    <col min="1022" max="1022" width="31.140625" style="1" customWidth="1"/>
    <col min="1023" max="1023" width="7.5703125" style="1" customWidth="1"/>
    <col min="1024" max="1024" width="10" style="1" customWidth="1"/>
    <col min="1025" max="1025" width="9.7109375" style="1" customWidth="1"/>
    <col min="1026" max="1026" width="5.42578125" style="1" customWidth="1"/>
    <col min="1027" max="1276" width="9.140625" style="1"/>
    <col min="1277" max="1277" width="6" style="1" customWidth="1"/>
    <col min="1278" max="1278" width="31.140625" style="1" customWidth="1"/>
    <col min="1279" max="1279" width="7.5703125" style="1" customWidth="1"/>
    <col min="1280" max="1280" width="10" style="1" customWidth="1"/>
    <col min="1281" max="1281" width="9.7109375" style="1" customWidth="1"/>
    <col min="1282" max="1282" width="5.42578125" style="1" customWidth="1"/>
    <col min="1283" max="1532" width="9.140625" style="1"/>
    <col min="1533" max="1533" width="6" style="1" customWidth="1"/>
    <col min="1534" max="1534" width="31.140625" style="1" customWidth="1"/>
    <col min="1535" max="1535" width="7.5703125" style="1" customWidth="1"/>
    <col min="1536" max="1536" width="10" style="1" customWidth="1"/>
    <col min="1537" max="1537" width="9.7109375" style="1" customWidth="1"/>
    <col min="1538" max="1538" width="5.42578125" style="1" customWidth="1"/>
    <col min="1539" max="1788" width="9.140625" style="1"/>
    <col min="1789" max="1789" width="6" style="1" customWidth="1"/>
    <col min="1790" max="1790" width="31.140625" style="1" customWidth="1"/>
    <col min="1791" max="1791" width="7.5703125" style="1" customWidth="1"/>
    <col min="1792" max="1792" width="10" style="1" customWidth="1"/>
    <col min="1793" max="1793" width="9.7109375" style="1" customWidth="1"/>
    <col min="1794" max="1794" width="5.42578125" style="1" customWidth="1"/>
    <col min="1795" max="2044" width="9.140625" style="1"/>
    <col min="2045" max="2045" width="6" style="1" customWidth="1"/>
    <col min="2046" max="2046" width="31.140625" style="1" customWidth="1"/>
    <col min="2047" max="2047" width="7.5703125" style="1" customWidth="1"/>
    <col min="2048" max="2048" width="10" style="1" customWidth="1"/>
    <col min="2049" max="2049" width="9.7109375" style="1" customWidth="1"/>
    <col min="2050" max="2050" width="5.42578125" style="1" customWidth="1"/>
    <col min="2051" max="2300" width="9.140625" style="1"/>
    <col min="2301" max="2301" width="6" style="1" customWidth="1"/>
    <col min="2302" max="2302" width="31.140625" style="1" customWidth="1"/>
    <col min="2303" max="2303" width="7.5703125" style="1" customWidth="1"/>
    <col min="2304" max="2304" width="10" style="1" customWidth="1"/>
    <col min="2305" max="2305" width="9.7109375" style="1" customWidth="1"/>
    <col min="2306" max="2306" width="5.42578125" style="1" customWidth="1"/>
    <col min="2307" max="2556" width="9.140625" style="1"/>
    <col min="2557" max="2557" width="6" style="1" customWidth="1"/>
    <col min="2558" max="2558" width="31.140625" style="1" customWidth="1"/>
    <col min="2559" max="2559" width="7.5703125" style="1" customWidth="1"/>
    <col min="2560" max="2560" width="10" style="1" customWidth="1"/>
    <col min="2561" max="2561" width="9.7109375" style="1" customWidth="1"/>
    <col min="2562" max="2562" width="5.42578125" style="1" customWidth="1"/>
    <col min="2563" max="2812" width="9.140625" style="1"/>
    <col min="2813" max="2813" width="6" style="1" customWidth="1"/>
    <col min="2814" max="2814" width="31.140625" style="1" customWidth="1"/>
    <col min="2815" max="2815" width="7.5703125" style="1" customWidth="1"/>
    <col min="2816" max="2816" width="10" style="1" customWidth="1"/>
    <col min="2817" max="2817" width="9.7109375" style="1" customWidth="1"/>
    <col min="2818" max="2818" width="5.42578125" style="1" customWidth="1"/>
    <col min="2819" max="3068" width="9.140625" style="1"/>
    <col min="3069" max="3069" width="6" style="1" customWidth="1"/>
    <col min="3070" max="3070" width="31.140625" style="1" customWidth="1"/>
    <col min="3071" max="3071" width="7.5703125" style="1" customWidth="1"/>
    <col min="3072" max="3072" width="10" style="1" customWidth="1"/>
    <col min="3073" max="3073" width="9.7109375" style="1" customWidth="1"/>
    <col min="3074" max="3074" width="5.42578125" style="1" customWidth="1"/>
    <col min="3075" max="3324" width="9.140625" style="1"/>
    <col min="3325" max="3325" width="6" style="1" customWidth="1"/>
    <col min="3326" max="3326" width="31.140625" style="1" customWidth="1"/>
    <col min="3327" max="3327" width="7.5703125" style="1" customWidth="1"/>
    <col min="3328" max="3328" width="10" style="1" customWidth="1"/>
    <col min="3329" max="3329" width="9.7109375" style="1" customWidth="1"/>
    <col min="3330" max="3330" width="5.42578125" style="1" customWidth="1"/>
    <col min="3331" max="3580" width="9.140625" style="1"/>
    <col min="3581" max="3581" width="6" style="1" customWidth="1"/>
    <col min="3582" max="3582" width="31.140625" style="1" customWidth="1"/>
    <col min="3583" max="3583" width="7.5703125" style="1" customWidth="1"/>
    <col min="3584" max="3584" width="10" style="1" customWidth="1"/>
    <col min="3585" max="3585" width="9.7109375" style="1" customWidth="1"/>
    <col min="3586" max="3586" width="5.42578125" style="1" customWidth="1"/>
    <col min="3587" max="3836" width="9.140625" style="1"/>
    <col min="3837" max="3837" width="6" style="1" customWidth="1"/>
    <col min="3838" max="3838" width="31.140625" style="1" customWidth="1"/>
    <col min="3839" max="3839" width="7.5703125" style="1" customWidth="1"/>
    <col min="3840" max="3840" width="10" style="1" customWidth="1"/>
    <col min="3841" max="3841" width="9.7109375" style="1" customWidth="1"/>
    <col min="3842" max="3842" width="5.42578125" style="1" customWidth="1"/>
    <col min="3843" max="4092" width="9.140625" style="1"/>
    <col min="4093" max="4093" width="6" style="1" customWidth="1"/>
    <col min="4094" max="4094" width="31.140625" style="1" customWidth="1"/>
    <col min="4095" max="4095" width="7.5703125" style="1" customWidth="1"/>
    <col min="4096" max="4096" width="10" style="1" customWidth="1"/>
    <col min="4097" max="4097" width="9.7109375" style="1" customWidth="1"/>
    <col min="4098" max="4098" width="5.42578125" style="1" customWidth="1"/>
    <col min="4099" max="4348" width="9.140625" style="1"/>
    <col min="4349" max="4349" width="6" style="1" customWidth="1"/>
    <col min="4350" max="4350" width="31.140625" style="1" customWidth="1"/>
    <col min="4351" max="4351" width="7.5703125" style="1" customWidth="1"/>
    <col min="4352" max="4352" width="10" style="1" customWidth="1"/>
    <col min="4353" max="4353" width="9.7109375" style="1" customWidth="1"/>
    <col min="4354" max="4354" width="5.42578125" style="1" customWidth="1"/>
    <col min="4355" max="4604" width="9.140625" style="1"/>
    <col min="4605" max="4605" width="6" style="1" customWidth="1"/>
    <col min="4606" max="4606" width="31.140625" style="1" customWidth="1"/>
    <col min="4607" max="4607" width="7.5703125" style="1" customWidth="1"/>
    <col min="4608" max="4608" width="10" style="1" customWidth="1"/>
    <col min="4609" max="4609" width="9.7109375" style="1" customWidth="1"/>
    <col min="4610" max="4610" width="5.42578125" style="1" customWidth="1"/>
    <col min="4611" max="4860" width="9.140625" style="1"/>
    <col min="4861" max="4861" width="6" style="1" customWidth="1"/>
    <col min="4862" max="4862" width="31.140625" style="1" customWidth="1"/>
    <col min="4863" max="4863" width="7.5703125" style="1" customWidth="1"/>
    <col min="4864" max="4864" width="10" style="1" customWidth="1"/>
    <col min="4865" max="4865" width="9.7109375" style="1" customWidth="1"/>
    <col min="4866" max="4866" width="5.42578125" style="1" customWidth="1"/>
    <col min="4867" max="5116" width="9.140625" style="1"/>
    <col min="5117" max="5117" width="6" style="1" customWidth="1"/>
    <col min="5118" max="5118" width="31.140625" style="1" customWidth="1"/>
    <col min="5119" max="5119" width="7.5703125" style="1" customWidth="1"/>
    <col min="5120" max="5120" width="10" style="1" customWidth="1"/>
    <col min="5121" max="5121" width="9.7109375" style="1" customWidth="1"/>
    <col min="5122" max="5122" width="5.42578125" style="1" customWidth="1"/>
    <col min="5123" max="5372" width="9.140625" style="1"/>
    <col min="5373" max="5373" width="6" style="1" customWidth="1"/>
    <col min="5374" max="5374" width="31.140625" style="1" customWidth="1"/>
    <col min="5375" max="5375" width="7.5703125" style="1" customWidth="1"/>
    <col min="5376" max="5376" width="10" style="1" customWidth="1"/>
    <col min="5377" max="5377" width="9.7109375" style="1" customWidth="1"/>
    <col min="5378" max="5378" width="5.42578125" style="1" customWidth="1"/>
    <col min="5379" max="5628" width="9.140625" style="1"/>
    <col min="5629" max="5629" width="6" style="1" customWidth="1"/>
    <col min="5630" max="5630" width="31.140625" style="1" customWidth="1"/>
    <col min="5631" max="5631" width="7.5703125" style="1" customWidth="1"/>
    <col min="5632" max="5632" width="10" style="1" customWidth="1"/>
    <col min="5633" max="5633" width="9.7109375" style="1" customWidth="1"/>
    <col min="5634" max="5634" width="5.42578125" style="1" customWidth="1"/>
    <col min="5635" max="5884" width="9.140625" style="1"/>
    <col min="5885" max="5885" width="6" style="1" customWidth="1"/>
    <col min="5886" max="5886" width="31.140625" style="1" customWidth="1"/>
    <col min="5887" max="5887" width="7.5703125" style="1" customWidth="1"/>
    <col min="5888" max="5888" width="10" style="1" customWidth="1"/>
    <col min="5889" max="5889" width="9.7109375" style="1" customWidth="1"/>
    <col min="5890" max="5890" width="5.42578125" style="1" customWidth="1"/>
    <col min="5891" max="6140" width="9.140625" style="1"/>
    <col min="6141" max="6141" width="6" style="1" customWidth="1"/>
    <col min="6142" max="6142" width="31.140625" style="1" customWidth="1"/>
    <col min="6143" max="6143" width="7.5703125" style="1" customWidth="1"/>
    <col min="6144" max="6144" width="10" style="1" customWidth="1"/>
    <col min="6145" max="6145" width="9.7109375" style="1" customWidth="1"/>
    <col min="6146" max="6146" width="5.42578125" style="1" customWidth="1"/>
    <col min="6147" max="6396" width="9.140625" style="1"/>
    <col min="6397" max="6397" width="6" style="1" customWidth="1"/>
    <col min="6398" max="6398" width="31.140625" style="1" customWidth="1"/>
    <col min="6399" max="6399" width="7.5703125" style="1" customWidth="1"/>
    <col min="6400" max="6400" width="10" style="1" customWidth="1"/>
    <col min="6401" max="6401" width="9.7109375" style="1" customWidth="1"/>
    <col min="6402" max="6402" width="5.42578125" style="1" customWidth="1"/>
    <col min="6403" max="6652" width="9.140625" style="1"/>
    <col min="6653" max="6653" width="6" style="1" customWidth="1"/>
    <col min="6654" max="6654" width="31.140625" style="1" customWidth="1"/>
    <col min="6655" max="6655" width="7.5703125" style="1" customWidth="1"/>
    <col min="6656" max="6656" width="10" style="1" customWidth="1"/>
    <col min="6657" max="6657" width="9.7109375" style="1" customWidth="1"/>
    <col min="6658" max="6658" width="5.42578125" style="1" customWidth="1"/>
    <col min="6659" max="6908" width="9.140625" style="1"/>
    <col min="6909" max="6909" width="6" style="1" customWidth="1"/>
    <col min="6910" max="6910" width="31.140625" style="1" customWidth="1"/>
    <col min="6911" max="6911" width="7.5703125" style="1" customWidth="1"/>
    <col min="6912" max="6912" width="10" style="1" customWidth="1"/>
    <col min="6913" max="6913" width="9.7109375" style="1" customWidth="1"/>
    <col min="6914" max="6914" width="5.42578125" style="1" customWidth="1"/>
    <col min="6915" max="7164" width="9.140625" style="1"/>
    <col min="7165" max="7165" width="6" style="1" customWidth="1"/>
    <col min="7166" max="7166" width="31.140625" style="1" customWidth="1"/>
    <col min="7167" max="7167" width="7.5703125" style="1" customWidth="1"/>
    <col min="7168" max="7168" width="10" style="1" customWidth="1"/>
    <col min="7169" max="7169" width="9.7109375" style="1" customWidth="1"/>
    <col min="7170" max="7170" width="5.42578125" style="1" customWidth="1"/>
    <col min="7171" max="7420" width="9.140625" style="1"/>
    <col min="7421" max="7421" width="6" style="1" customWidth="1"/>
    <col min="7422" max="7422" width="31.140625" style="1" customWidth="1"/>
    <col min="7423" max="7423" width="7.5703125" style="1" customWidth="1"/>
    <col min="7424" max="7424" width="10" style="1" customWidth="1"/>
    <col min="7425" max="7425" width="9.7109375" style="1" customWidth="1"/>
    <col min="7426" max="7426" width="5.42578125" style="1" customWidth="1"/>
    <col min="7427" max="7676" width="9.140625" style="1"/>
    <col min="7677" max="7677" width="6" style="1" customWidth="1"/>
    <col min="7678" max="7678" width="31.140625" style="1" customWidth="1"/>
    <col min="7679" max="7679" width="7.5703125" style="1" customWidth="1"/>
    <col min="7680" max="7680" width="10" style="1" customWidth="1"/>
    <col min="7681" max="7681" width="9.7109375" style="1" customWidth="1"/>
    <col min="7682" max="7682" width="5.42578125" style="1" customWidth="1"/>
    <col min="7683" max="7932" width="9.140625" style="1"/>
    <col min="7933" max="7933" width="6" style="1" customWidth="1"/>
    <col min="7934" max="7934" width="31.140625" style="1" customWidth="1"/>
    <col min="7935" max="7935" width="7.5703125" style="1" customWidth="1"/>
    <col min="7936" max="7936" width="10" style="1" customWidth="1"/>
    <col min="7937" max="7937" width="9.7109375" style="1" customWidth="1"/>
    <col min="7938" max="7938" width="5.42578125" style="1" customWidth="1"/>
    <col min="7939" max="8188" width="9.140625" style="1"/>
    <col min="8189" max="8189" width="6" style="1" customWidth="1"/>
    <col min="8190" max="8190" width="31.140625" style="1" customWidth="1"/>
    <col min="8191" max="8191" width="7.5703125" style="1" customWidth="1"/>
    <col min="8192" max="8192" width="10" style="1" customWidth="1"/>
    <col min="8193" max="8193" width="9.7109375" style="1" customWidth="1"/>
    <col min="8194" max="8194" width="5.42578125" style="1" customWidth="1"/>
    <col min="8195" max="8444" width="9.140625" style="1"/>
    <col min="8445" max="8445" width="6" style="1" customWidth="1"/>
    <col min="8446" max="8446" width="31.140625" style="1" customWidth="1"/>
    <col min="8447" max="8447" width="7.5703125" style="1" customWidth="1"/>
    <col min="8448" max="8448" width="10" style="1" customWidth="1"/>
    <col min="8449" max="8449" width="9.7109375" style="1" customWidth="1"/>
    <col min="8450" max="8450" width="5.42578125" style="1" customWidth="1"/>
    <col min="8451" max="8700" width="9.140625" style="1"/>
    <col min="8701" max="8701" width="6" style="1" customWidth="1"/>
    <col min="8702" max="8702" width="31.140625" style="1" customWidth="1"/>
    <col min="8703" max="8703" width="7.5703125" style="1" customWidth="1"/>
    <col min="8704" max="8704" width="10" style="1" customWidth="1"/>
    <col min="8705" max="8705" width="9.7109375" style="1" customWidth="1"/>
    <col min="8706" max="8706" width="5.42578125" style="1" customWidth="1"/>
    <col min="8707" max="8956" width="9.140625" style="1"/>
    <col min="8957" max="8957" width="6" style="1" customWidth="1"/>
    <col min="8958" max="8958" width="31.140625" style="1" customWidth="1"/>
    <col min="8959" max="8959" width="7.5703125" style="1" customWidth="1"/>
    <col min="8960" max="8960" width="10" style="1" customWidth="1"/>
    <col min="8961" max="8961" width="9.7109375" style="1" customWidth="1"/>
    <col min="8962" max="8962" width="5.42578125" style="1" customWidth="1"/>
    <col min="8963" max="9212" width="9.140625" style="1"/>
    <col min="9213" max="9213" width="6" style="1" customWidth="1"/>
    <col min="9214" max="9214" width="31.140625" style="1" customWidth="1"/>
    <col min="9215" max="9215" width="7.5703125" style="1" customWidth="1"/>
    <col min="9216" max="9216" width="10" style="1" customWidth="1"/>
    <col min="9217" max="9217" width="9.7109375" style="1" customWidth="1"/>
    <col min="9218" max="9218" width="5.42578125" style="1" customWidth="1"/>
    <col min="9219" max="9468" width="9.140625" style="1"/>
    <col min="9469" max="9469" width="6" style="1" customWidth="1"/>
    <col min="9470" max="9470" width="31.140625" style="1" customWidth="1"/>
    <col min="9471" max="9471" width="7.5703125" style="1" customWidth="1"/>
    <col min="9472" max="9472" width="10" style="1" customWidth="1"/>
    <col min="9473" max="9473" width="9.7109375" style="1" customWidth="1"/>
    <col min="9474" max="9474" width="5.42578125" style="1" customWidth="1"/>
    <col min="9475" max="9724" width="9.140625" style="1"/>
    <col min="9725" max="9725" width="6" style="1" customWidth="1"/>
    <col min="9726" max="9726" width="31.140625" style="1" customWidth="1"/>
    <col min="9727" max="9727" width="7.5703125" style="1" customWidth="1"/>
    <col min="9728" max="9728" width="10" style="1" customWidth="1"/>
    <col min="9729" max="9729" width="9.7109375" style="1" customWidth="1"/>
    <col min="9730" max="9730" width="5.42578125" style="1" customWidth="1"/>
    <col min="9731" max="9980" width="9.140625" style="1"/>
    <col min="9981" max="9981" width="6" style="1" customWidth="1"/>
    <col min="9982" max="9982" width="31.140625" style="1" customWidth="1"/>
    <col min="9983" max="9983" width="7.5703125" style="1" customWidth="1"/>
    <col min="9984" max="9984" width="10" style="1" customWidth="1"/>
    <col min="9985" max="9985" width="9.7109375" style="1" customWidth="1"/>
    <col min="9986" max="9986" width="5.42578125" style="1" customWidth="1"/>
    <col min="9987" max="10236" width="9.140625" style="1"/>
    <col min="10237" max="10237" width="6" style="1" customWidth="1"/>
    <col min="10238" max="10238" width="31.140625" style="1" customWidth="1"/>
    <col min="10239" max="10239" width="7.5703125" style="1" customWidth="1"/>
    <col min="10240" max="10240" width="10" style="1" customWidth="1"/>
    <col min="10241" max="10241" width="9.7109375" style="1" customWidth="1"/>
    <col min="10242" max="10242" width="5.42578125" style="1" customWidth="1"/>
    <col min="10243" max="10492" width="9.140625" style="1"/>
    <col min="10493" max="10493" width="6" style="1" customWidth="1"/>
    <col min="10494" max="10494" width="31.140625" style="1" customWidth="1"/>
    <col min="10495" max="10495" width="7.5703125" style="1" customWidth="1"/>
    <col min="10496" max="10496" width="10" style="1" customWidth="1"/>
    <col min="10497" max="10497" width="9.7109375" style="1" customWidth="1"/>
    <col min="10498" max="10498" width="5.42578125" style="1" customWidth="1"/>
    <col min="10499" max="10748" width="9.140625" style="1"/>
    <col min="10749" max="10749" width="6" style="1" customWidth="1"/>
    <col min="10750" max="10750" width="31.140625" style="1" customWidth="1"/>
    <col min="10751" max="10751" width="7.5703125" style="1" customWidth="1"/>
    <col min="10752" max="10752" width="10" style="1" customWidth="1"/>
    <col min="10753" max="10753" width="9.7109375" style="1" customWidth="1"/>
    <col min="10754" max="10754" width="5.42578125" style="1" customWidth="1"/>
    <col min="10755" max="11004" width="9.140625" style="1"/>
    <col min="11005" max="11005" width="6" style="1" customWidth="1"/>
    <col min="11006" max="11006" width="31.140625" style="1" customWidth="1"/>
    <col min="11007" max="11007" width="7.5703125" style="1" customWidth="1"/>
    <col min="11008" max="11008" width="10" style="1" customWidth="1"/>
    <col min="11009" max="11009" width="9.7109375" style="1" customWidth="1"/>
    <col min="11010" max="11010" width="5.42578125" style="1" customWidth="1"/>
    <col min="11011" max="11260" width="9.140625" style="1"/>
    <col min="11261" max="11261" width="6" style="1" customWidth="1"/>
    <col min="11262" max="11262" width="31.140625" style="1" customWidth="1"/>
    <col min="11263" max="11263" width="7.5703125" style="1" customWidth="1"/>
    <col min="11264" max="11264" width="10" style="1" customWidth="1"/>
    <col min="11265" max="11265" width="9.7109375" style="1" customWidth="1"/>
    <col min="11266" max="11266" width="5.42578125" style="1" customWidth="1"/>
    <col min="11267" max="11516" width="9.140625" style="1"/>
    <col min="11517" max="11517" width="6" style="1" customWidth="1"/>
    <col min="11518" max="11518" width="31.140625" style="1" customWidth="1"/>
    <col min="11519" max="11519" width="7.5703125" style="1" customWidth="1"/>
    <col min="11520" max="11520" width="10" style="1" customWidth="1"/>
    <col min="11521" max="11521" width="9.7109375" style="1" customWidth="1"/>
    <col min="11522" max="11522" width="5.42578125" style="1" customWidth="1"/>
    <col min="11523" max="11772" width="9.140625" style="1"/>
    <col min="11773" max="11773" width="6" style="1" customWidth="1"/>
    <col min="11774" max="11774" width="31.140625" style="1" customWidth="1"/>
    <col min="11775" max="11775" width="7.5703125" style="1" customWidth="1"/>
    <col min="11776" max="11776" width="10" style="1" customWidth="1"/>
    <col min="11777" max="11777" width="9.7109375" style="1" customWidth="1"/>
    <col min="11778" max="11778" width="5.42578125" style="1" customWidth="1"/>
    <col min="11779" max="12028" width="9.140625" style="1"/>
    <col min="12029" max="12029" width="6" style="1" customWidth="1"/>
    <col min="12030" max="12030" width="31.140625" style="1" customWidth="1"/>
    <col min="12031" max="12031" width="7.5703125" style="1" customWidth="1"/>
    <col min="12032" max="12032" width="10" style="1" customWidth="1"/>
    <col min="12033" max="12033" width="9.7109375" style="1" customWidth="1"/>
    <col min="12034" max="12034" width="5.42578125" style="1" customWidth="1"/>
    <col min="12035" max="12284" width="9.140625" style="1"/>
    <col min="12285" max="12285" width="6" style="1" customWidth="1"/>
    <col min="12286" max="12286" width="31.140625" style="1" customWidth="1"/>
    <col min="12287" max="12287" width="7.5703125" style="1" customWidth="1"/>
    <col min="12288" max="12288" width="10" style="1" customWidth="1"/>
    <col min="12289" max="12289" width="9.7109375" style="1" customWidth="1"/>
    <col min="12290" max="12290" width="5.42578125" style="1" customWidth="1"/>
    <col min="12291" max="12540" width="9.140625" style="1"/>
    <col min="12541" max="12541" width="6" style="1" customWidth="1"/>
    <col min="12542" max="12542" width="31.140625" style="1" customWidth="1"/>
    <col min="12543" max="12543" width="7.5703125" style="1" customWidth="1"/>
    <col min="12544" max="12544" width="10" style="1" customWidth="1"/>
    <col min="12545" max="12545" width="9.7109375" style="1" customWidth="1"/>
    <col min="12546" max="12546" width="5.42578125" style="1" customWidth="1"/>
    <col min="12547" max="12796" width="9.140625" style="1"/>
    <col min="12797" max="12797" width="6" style="1" customWidth="1"/>
    <col min="12798" max="12798" width="31.140625" style="1" customWidth="1"/>
    <col min="12799" max="12799" width="7.5703125" style="1" customWidth="1"/>
    <col min="12800" max="12800" width="10" style="1" customWidth="1"/>
    <col min="12801" max="12801" width="9.7109375" style="1" customWidth="1"/>
    <col min="12802" max="12802" width="5.42578125" style="1" customWidth="1"/>
    <col min="12803" max="13052" width="9.140625" style="1"/>
    <col min="13053" max="13053" width="6" style="1" customWidth="1"/>
    <col min="13054" max="13054" width="31.140625" style="1" customWidth="1"/>
    <col min="13055" max="13055" width="7.5703125" style="1" customWidth="1"/>
    <col min="13056" max="13056" width="10" style="1" customWidth="1"/>
    <col min="13057" max="13057" width="9.7109375" style="1" customWidth="1"/>
    <col min="13058" max="13058" width="5.42578125" style="1" customWidth="1"/>
    <col min="13059" max="13308" width="9.140625" style="1"/>
    <col min="13309" max="13309" width="6" style="1" customWidth="1"/>
    <col min="13310" max="13310" width="31.140625" style="1" customWidth="1"/>
    <col min="13311" max="13311" width="7.5703125" style="1" customWidth="1"/>
    <col min="13312" max="13312" width="10" style="1" customWidth="1"/>
    <col min="13313" max="13313" width="9.7109375" style="1" customWidth="1"/>
    <col min="13314" max="13314" width="5.42578125" style="1" customWidth="1"/>
    <col min="13315" max="13564" width="9.140625" style="1"/>
    <col min="13565" max="13565" width="6" style="1" customWidth="1"/>
    <col min="13566" max="13566" width="31.140625" style="1" customWidth="1"/>
    <col min="13567" max="13567" width="7.5703125" style="1" customWidth="1"/>
    <col min="13568" max="13568" width="10" style="1" customWidth="1"/>
    <col min="13569" max="13569" width="9.7109375" style="1" customWidth="1"/>
    <col min="13570" max="13570" width="5.42578125" style="1" customWidth="1"/>
    <col min="13571" max="13820" width="9.140625" style="1"/>
    <col min="13821" max="13821" width="6" style="1" customWidth="1"/>
    <col min="13822" max="13822" width="31.140625" style="1" customWidth="1"/>
    <col min="13823" max="13823" width="7.5703125" style="1" customWidth="1"/>
    <col min="13824" max="13824" width="10" style="1" customWidth="1"/>
    <col min="13825" max="13825" width="9.7109375" style="1" customWidth="1"/>
    <col min="13826" max="13826" width="5.42578125" style="1" customWidth="1"/>
    <col min="13827" max="14076" width="9.140625" style="1"/>
    <col min="14077" max="14077" width="6" style="1" customWidth="1"/>
    <col min="14078" max="14078" width="31.140625" style="1" customWidth="1"/>
    <col min="14079" max="14079" width="7.5703125" style="1" customWidth="1"/>
    <col min="14080" max="14080" width="10" style="1" customWidth="1"/>
    <col min="14081" max="14081" width="9.7109375" style="1" customWidth="1"/>
    <col min="14082" max="14082" width="5.42578125" style="1" customWidth="1"/>
    <col min="14083" max="14332" width="9.140625" style="1"/>
    <col min="14333" max="14333" width="6" style="1" customWidth="1"/>
    <col min="14334" max="14334" width="31.140625" style="1" customWidth="1"/>
    <col min="14335" max="14335" width="7.5703125" style="1" customWidth="1"/>
    <col min="14336" max="14336" width="10" style="1" customWidth="1"/>
    <col min="14337" max="14337" width="9.7109375" style="1" customWidth="1"/>
    <col min="14338" max="14338" width="5.42578125" style="1" customWidth="1"/>
    <col min="14339" max="14588" width="9.140625" style="1"/>
    <col min="14589" max="14589" width="6" style="1" customWidth="1"/>
    <col min="14590" max="14590" width="31.140625" style="1" customWidth="1"/>
    <col min="14591" max="14591" width="7.5703125" style="1" customWidth="1"/>
    <col min="14592" max="14592" width="10" style="1" customWidth="1"/>
    <col min="14593" max="14593" width="9.7109375" style="1" customWidth="1"/>
    <col min="14594" max="14594" width="5.42578125" style="1" customWidth="1"/>
    <col min="14595" max="14844" width="9.140625" style="1"/>
    <col min="14845" max="14845" width="6" style="1" customWidth="1"/>
    <col min="14846" max="14846" width="31.140625" style="1" customWidth="1"/>
    <col min="14847" max="14847" width="7.5703125" style="1" customWidth="1"/>
    <col min="14848" max="14848" width="10" style="1" customWidth="1"/>
    <col min="14849" max="14849" width="9.7109375" style="1" customWidth="1"/>
    <col min="14850" max="14850" width="5.42578125" style="1" customWidth="1"/>
    <col min="14851" max="15100" width="9.140625" style="1"/>
    <col min="15101" max="15101" width="6" style="1" customWidth="1"/>
    <col min="15102" max="15102" width="31.140625" style="1" customWidth="1"/>
    <col min="15103" max="15103" width="7.5703125" style="1" customWidth="1"/>
    <col min="15104" max="15104" width="10" style="1" customWidth="1"/>
    <col min="15105" max="15105" width="9.7109375" style="1" customWidth="1"/>
    <col min="15106" max="15106" width="5.42578125" style="1" customWidth="1"/>
    <col min="15107" max="15356" width="9.140625" style="1"/>
    <col min="15357" max="15357" width="6" style="1" customWidth="1"/>
    <col min="15358" max="15358" width="31.140625" style="1" customWidth="1"/>
    <col min="15359" max="15359" width="7.5703125" style="1" customWidth="1"/>
    <col min="15360" max="15360" width="10" style="1" customWidth="1"/>
    <col min="15361" max="15361" width="9.7109375" style="1" customWidth="1"/>
    <col min="15362" max="15362" width="5.42578125" style="1" customWidth="1"/>
    <col min="15363" max="15612" width="9.140625" style="1"/>
    <col min="15613" max="15613" width="6" style="1" customWidth="1"/>
    <col min="15614" max="15614" width="31.140625" style="1" customWidth="1"/>
    <col min="15615" max="15615" width="7.5703125" style="1" customWidth="1"/>
    <col min="15616" max="15616" width="10" style="1" customWidth="1"/>
    <col min="15617" max="15617" width="9.7109375" style="1" customWidth="1"/>
    <col min="15618" max="15618" width="5.42578125" style="1" customWidth="1"/>
    <col min="15619" max="15868" width="9.140625" style="1"/>
    <col min="15869" max="15869" width="6" style="1" customWidth="1"/>
    <col min="15870" max="15870" width="31.140625" style="1" customWidth="1"/>
    <col min="15871" max="15871" width="7.5703125" style="1" customWidth="1"/>
    <col min="15872" max="15872" width="10" style="1" customWidth="1"/>
    <col min="15873" max="15873" width="9.7109375" style="1" customWidth="1"/>
    <col min="15874" max="15874" width="5.42578125" style="1" customWidth="1"/>
    <col min="15875" max="16124" width="9.140625" style="1"/>
    <col min="16125" max="16125" width="6" style="1" customWidth="1"/>
    <col min="16126" max="16126" width="31.140625" style="1" customWidth="1"/>
    <col min="16127" max="16127" width="7.5703125" style="1" customWidth="1"/>
    <col min="16128" max="16128" width="10" style="1" customWidth="1"/>
    <col min="16129" max="16129" width="9.7109375" style="1" customWidth="1"/>
    <col min="16130" max="16130" width="5.42578125" style="1" customWidth="1"/>
    <col min="16131" max="16384" width="9.140625" style="1"/>
  </cols>
  <sheetData>
    <row r="1" spans="1:6">
      <c r="D1" s="355"/>
      <c r="E1" s="396" t="s">
        <v>293</v>
      </c>
      <c r="F1" s="396"/>
    </row>
    <row r="2" spans="1:6">
      <c r="D2" s="396" t="s">
        <v>526</v>
      </c>
      <c r="E2" s="396"/>
      <c r="F2" s="396"/>
    </row>
    <row r="3" spans="1:6">
      <c r="D3" s="396" t="s">
        <v>1635</v>
      </c>
      <c r="E3" s="396"/>
      <c r="F3" s="396"/>
    </row>
    <row r="4" spans="1:6">
      <c r="D4" s="396" t="s">
        <v>1633</v>
      </c>
      <c r="E4" s="396"/>
      <c r="F4" s="396"/>
    </row>
    <row r="5" spans="1:6">
      <c r="D5" s="57"/>
      <c r="E5" s="57"/>
      <c r="F5" s="57"/>
    </row>
    <row r="6" spans="1:6" ht="15.75">
      <c r="B6" s="359" t="s">
        <v>502</v>
      </c>
      <c r="C6" s="359"/>
      <c r="D6" s="359"/>
      <c r="E6" s="359"/>
      <c r="F6" s="359"/>
    </row>
    <row r="7" spans="1:6" ht="15.75">
      <c r="B7" s="16"/>
      <c r="C7" s="16"/>
      <c r="D7" s="16"/>
      <c r="E7" s="16"/>
      <c r="F7" s="17"/>
    </row>
    <row r="8" spans="1:6" ht="29.25">
      <c r="A8" s="46" t="s">
        <v>0</v>
      </c>
      <c r="B8" s="107" t="s">
        <v>1</v>
      </c>
      <c r="C8" s="72" t="s">
        <v>2</v>
      </c>
      <c r="D8" s="72" t="s">
        <v>530</v>
      </c>
      <c r="E8" s="72" t="s">
        <v>531</v>
      </c>
      <c r="F8" s="72" t="s">
        <v>532</v>
      </c>
    </row>
    <row r="9" spans="1:6">
      <c r="A9" s="328" t="s">
        <v>3</v>
      </c>
      <c r="B9" s="328" t="s">
        <v>640</v>
      </c>
      <c r="C9" s="328"/>
      <c r="D9" s="311"/>
      <c r="E9" s="329"/>
      <c r="F9" s="312"/>
    </row>
    <row r="10" spans="1:6">
      <c r="A10" s="269" t="s">
        <v>4</v>
      </c>
      <c r="B10" s="121" t="s">
        <v>280</v>
      </c>
      <c r="C10" s="59" t="s">
        <v>117</v>
      </c>
      <c r="D10" s="6">
        <v>7.11</v>
      </c>
      <c r="E10" s="73">
        <f t="shared" ref="E10:E20" si="0">ROUND(D10*0.21,2)</f>
        <v>1.49</v>
      </c>
      <c r="F10" s="38">
        <f t="shared" ref="F10:F20" si="1">D10+E10</f>
        <v>8.6</v>
      </c>
    </row>
    <row r="11" spans="1:6" ht="30">
      <c r="A11" s="269" t="s">
        <v>5</v>
      </c>
      <c r="B11" s="121" t="s">
        <v>639</v>
      </c>
      <c r="C11" s="276" t="s">
        <v>264</v>
      </c>
      <c r="D11" s="74">
        <v>0.43</v>
      </c>
      <c r="E11" s="73">
        <f t="shared" si="0"/>
        <v>0.09</v>
      </c>
      <c r="F11" s="73">
        <f t="shared" si="1"/>
        <v>0.52</v>
      </c>
    </row>
    <row r="12" spans="1:6">
      <c r="A12" s="269" t="s">
        <v>6</v>
      </c>
      <c r="B12" s="121" t="s">
        <v>281</v>
      </c>
      <c r="C12" s="59" t="s">
        <v>264</v>
      </c>
      <c r="D12" s="74">
        <v>7.11</v>
      </c>
      <c r="E12" s="73">
        <f t="shared" si="0"/>
        <v>1.49</v>
      </c>
      <c r="F12" s="38">
        <f t="shared" si="1"/>
        <v>8.6</v>
      </c>
    </row>
    <row r="13" spans="1:6" ht="30">
      <c r="A13" s="269" t="s">
        <v>7</v>
      </c>
      <c r="B13" s="121" t="s">
        <v>638</v>
      </c>
      <c r="C13" s="285" t="s">
        <v>1227</v>
      </c>
      <c r="D13" s="74">
        <v>0.71</v>
      </c>
      <c r="E13" s="73">
        <f t="shared" si="0"/>
        <v>0.15</v>
      </c>
      <c r="F13" s="38">
        <f t="shared" si="1"/>
        <v>0.86</v>
      </c>
    </row>
    <row r="14" spans="1:6" ht="30">
      <c r="A14" s="269" t="s">
        <v>190</v>
      </c>
      <c r="B14" s="121" t="s">
        <v>583</v>
      </c>
      <c r="C14" s="285" t="s">
        <v>264</v>
      </c>
      <c r="D14" s="74">
        <v>0.71</v>
      </c>
      <c r="E14" s="73">
        <f t="shared" si="0"/>
        <v>0.15</v>
      </c>
      <c r="F14" s="38">
        <f t="shared" si="1"/>
        <v>0.86</v>
      </c>
    </row>
    <row r="15" spans="1:6">
      <c r="A15" s="269" t="s">
        <v>618</v>
      </c>
      <c r="B15" s="121" t="s">
        <v>282</v>
      </c>
      <c r="C15" s="59" t="s">
        <v>1237</v>
      </c>
      <c r="D15" s="74">
        <v>4.9800000000000004</v>
      </c>
      <c r="E15" s="73">
        <f t="shared" si="0"/>
        <v>1.05</v>
      </c>
      <c r="F15" s="38">
        <f t="shared" si="1"/>
        <v>6.03</v>
      </c>
    </row>
    <row r="16" spans="1:6" ht="30">
      <c r="A16" s="269" t="s">
        <v>619</v>
      </c>
      <c r="B16" s="121" t="s">
        <v>642</v>
      </c>
      <c r="C16" s="59" t="s">
        <v>1179</v>
      </c>
      <c r="D16" s="74">
        <v>2.85</v>
      </c>
      <c r="E16" s="73">
        <f t="shared" si="0"/>
        <v>0.6</v>
      </c>
      <c r="F16" s="38">
        <f t="shared" si="1"/>
        <v>3.45</v>
      </c>
    </row>
    <row r="17" spans="1:6" ht="30">
      <c r="A17" s="269" t="s">
        <v>620</v>
      </c>
      <c r="B17" s="121" t="s">
        <v>641</v>
      </c>
      <c r="C17" s="59" t="s">
        <v>1268</v>
      </c>
      <c r="D17" s="74">
        <v>1.42</v>
      </c>
      <c r="E17" s="73">
        <f t="shared" si="0"/>
        <v>0.3</v>
      </c>
      <c r="F17" s="38">
        <f t="shared" si="1"/>
        <v>1.72</v>
      </c>
    </row>
    <row r="18" spans="1:6">
      <c r="A18" s="130" t="s">
        <v>621</v>
      </c>
      <c r="B18" s="121" t="s">
        <v>283</v>
      </c>
      <c r="C18" s="59" t="s">
        <v>117</v>
      </c>
      <c r="D18" s="74">
        <v>7.11</v>
      </c>
      <c r="E18" s="73">
        <f t="shared" si="0"/>
        <v>1.49</v>
      </c>
      <c r="F18" s="38">
        <f t="shared" si="1"/>
        <v>8.6</v>
      </c>
    </row>
    <row r="19" spans="1:6">
      <c r="A19" s="130" t="s">
        <v>622</v>
      </c>
      <c r="B19" s="121" t="s">
        <v>284</v>
      </c>
      <c r="C19" s="59" t="s">
        <v>117</v>
      </c>
      <c r="D19" s="74">
        <v>14.23</v>
      </c>
      <c r="E19" s="73">
        <f t="shared" si="0"/>
        <v>2.99</v>
      </c>
      <c r="F19" s="38">
        <f t="shared" si="1"/>
        <v>17.22</v>
      </c>
    </row>
    <row r="20" spans="1:6">
      <c r="A20" s="130" t="s">
        <v>623</v>
      </c>
      <c r="B20" s="121" t="s">
        <v>285</v>
      </c>
      <c r="C20" s="59" t="s">
        <v>117</v>
      </c>
      <c r="D20" s="74">
        <v>21.34</v>
      </c>
      <c r="E20" s="73">
        <f t="shared" si="0"/>
        <v>4.4800000000000004</v>
      </c>
      <c r="F20" s="38">
        <f t="shared" si="1"/>
        <v>25.82</v>
      </c>
    </row>
    <row r="21" spans="1:6">
      <c r="A21" s="121" t="s">
        <v>624</v>
      </c>
      <c r="B21" s="69" t="s">
        <v>523</v>
      </c>
      <c r="C21" s="7"/>
      <c r="D21" s="464" t="s">
        <v>174</v>
      </c>
      <c r="E21" s="441"/>
      <c r="F21" s="442"/>
    </row>
    <row r="22" spans="1:6" ht="28.5" customHeight="1">
      <c r="A22" s="494" t="s">
        <v>286</v>
      </c>
      <c r="B22" s="494"/>
      <c r="C22" s="494"/>
      <c r="D22" s="494"/>
      <c r="E22" s="494"/>
      <c r="F22" s="494"/>
    </row>
    <row r="23" spans="1:6">
      <c r="A23" s="330" t="s">
        <v>133</v>
      </c>
      <c r="B23" s="330" t="s">
        <v>637</v>
      </c>
      <c r="C23" s="331"/>
      <c r="D23" s="331"/>
      <c r="E23" s="331"/>
      <c r="F23" s="331"/>
    </row>
    <row r="24" spans="1:6">
      <c r="A24" s="69" t="s">
        <v>68</v>
      </c>
      <c r="B24" s="69" t="s">
        <v>287</v>
      </c>
      <c r="C24" s="95"/>
      <c r="D24" s="78"/>
      <c r="E24" s="38"/>
      <c r="F24" s="78"/>
    </row>
    <row r="25" spans="1:6">
      <c r="A25" s="104" t="s">
        <v>629</v>
      </c>
      <c r="B25" s="63" t="s">
        <v>942</v>
      </c>
      <c r="C25" s="12" t="s">
        <v>1216</v>
      </c>
      <c r="D25" s="120">
        <v>2</v>
      </c>
      <c r="E25" s="68" t="s">
        <v>550</v>
      </c>
      <c r="F25" s="120">
        <v>2</v>
      </c>
    </row>
    <row r="26" spans="1:6">
      <c r="A26" s="104" t="s">
        <v>630</v>
      </c>
      <c r="B26" s="63" t="s">
        <v>943</v>
      </c>
      <c r="C26" s="12" t="s">
        <v>1216</v>
      </c>
      <c r="D26" s="120">
        <v>1</v>
      </c>
      <c r="E26" s="68" t="s">
        <v>550</v>
      </c>
      <c r="F26" s="120">
        <v>1</v>
      </c>
    </row>
    <row r="27" spans="1:6">
      <c r="A27" s="69" t="s">
        <v>71</v>
      </c>
      <c r="B27" s="69" t="s">
        <v>288</v>
      </c>
      <c r="C27" s="95" t="s">
        <v>1216</v>
      </c>
      <c r="D27" s="78">
        <v>2.85</v>
      </c>
      <c r="E27" s="38" t="s">
        <v>549</v>
      </c>
      <c r="F27" s="78">
        <v>2.85</v>
      </c>
    </row>
    <row r="28" spans="1:6" ht="30">
      <c r="A28" s="69" t="s">
        <v>192</v>
      </c>
      <c r="B28" s="69" t="s">
        <v>294</v>
      </c>
      <c r="C28" s="95" t="s">
        <v>1216</v>
      </c>
      <c r="D28" s="78">
        <v>0.7</v>
      </c>
      <c r="E28" s="38" t="s">
        <v>549</v>
      </c>
      <c r="F28" s="78">
        <v>0.7</v>
      </c>
    </row>
    <row r="29" spans="1:6">
      <c r="A29" s="69" t="s">
        <v>151</v>
      </c>
      <c r="B29" s="69" t="s">
        <v>39</v>
      </c>
      <c r="C29" s="95" t="s">
        <v>1216</v>
      </c>
      <c r="D29" s="78">
        <v>0.4</v>
      </c>
      <c r="E29" s="38" t="s">
        <v>549</v>
      </c>
      <c r="F29" s="78">
        <v>0.4</v>
      </c>
    </row>
    <row r="30" spans="1:6">
      <c r="A30" s="69" t="s">
        <v>153</v>
      </c>
      <c r="B30" s="69" t="s">
        <v>38</v>
      </c>
      <c r="C30" s="95" t="s">
        <v>1216</v>
      </c>
      <c r="D30" s="78">
        <v>0.7</v>
      </c>
      <c r="E30" s="38" t="s">
        <v>549</v>
      </c>
      <c r="F30" s="78">
        <v>0.7</v>
      </c>
    </row>
    <row r="31" spans="1:6">
      <c r="A31" s="69" t="s">
        <v>155</v>
      </c>
      <c r="B31" s="69" t="s">
        <v>289</v>
      </c>
      <c r="C31" s="95" t="s">
        <v>1216</v>
      </c>
      <c r="D31" s="78">
        <v>0.7</v>
      </c>
      <c r="E31" s="38" t="s">
        <v>549</v>
      </c>
      <c r="F31" s="78">
        <v>0.7</v>
      </c>
    </row>
    <row r="32" spans="1:6">
      <c r="A32" s="69" t="s">
        <v>301</v>
      </c>
      <c r="B32" s="69" t="s">
        <v>290</v>
      </c>
      <c r="C32" s="95" t="s">
        <v>1216</v>
      </c>
      <c r="D32" s="78">
        <v>1.4</v>
      </c>
      <c r="E32" s="38" t="s">
        <v>549</v>
      </c>
      <c r="F32" s="78">
        <v>1.4</v>
      </c>
    </row>
    <row r="33" spans="1:6">
      <c r="A33" s="69" t="s">
        <v>303</v>
      </c>
      <c r="B33" s="69" t="s">
        <v>291</v>
      </c>
      <c r="C33" s="95" t="s">
        <v>1216</v>
      </c>
      <c r="D33" s="78">
        <v>1.4</v>
      </c>
      <c r="E33" s="38" t="s">
        <v>549</v>
      </c>
      <c r="F33" s="78">
        <v>1.4</v>
      </c>
    </row>
    <row r="34" spans="1:6">
      <c r="A34" s="69" t="s">
        <v>304</v>
      </c>
      <c r="B34" s="69" t="s">
        <v>292</v>
      </c>
      <c r="C34" s="95" t="s">
        <v>1216</v>
      </c>
      <c r="D34" s="78">
        <v>0.7</v>
      </c>
      <c r="E34" s="38" t="s">
        <v>549</v>
      </c>
      <c r="F34" s="78">
        <v>0.7</v>
      </c>
    </row>
    <row r="35" spans="1:6" ht="15.75">
      <c r="A35" s="51"/>
      <c r="B35" s="19"/>
      <c r="C35" s="51"/>
      <c r="D35" s="51"/>
      <c r="F35" s="51"/>
    </row>
    <row r="36" spans="1:6">
      <c r="A36" s="364" t="s">
        <v>1510</v>
      </c>
      <c r="B36" s="364"/>
      <c r="C36" s="364"/>
      <c r="D36" s="364"/>
      <c r="E36" s="364"/>
      <c r="F36" s="364"/>
    </row>
    <row r="37" spans="1:6">
      <c r="A37" s="364" t="s">
        <v>1203</v>
      </c>
      <c r="B37" s="364"/>
      <c r="C37" s="364"/>
      <c r="D37" s="364"/>
      <c r="E37" s="364"/>
      <c r="F37" s="364"/>
    </row>
  </sheetData>
  <mergeCells count="9">
    <mergeCell ref="A36:F36"/>
    <mergeCell ref="A37:F37"/>
    <mergeCell ref="A22:F22"/>
    <mergeCell ref="B6:F6"/>
    <mergeCell ref="E1:F1"/>
    <mergeCell ref="D2:F2"/>
    <mergeCell ref="D3:F3"/>
    <mergeCell ref="D4:F4"/>
    <mergeCell ref="D21:F21"/>
  </mergeCells>
  <pageMargins left="1.1811023622047243" right="0.78740157480314965" top="0.78740157480314965" bottom="0.78740157480314965" header="0.31496062992125984" footer="0.31496062992125984"/>
  <pageSetup paperSize="9" scale="92"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56"/>
  <sheetViews>
    <sheetView workbookViewId="0">
      <pane ySplit="9" topLeftCell="A10" activePane="bottomLeft" state="frozen"/>
      <selection pane="bottomLeft" activeCell="E1" sqref="D1:F4"/>
    </sheetView>
  </sheetViews>
  <sheetFormatPr defaultRowHeight="15"/>
  <cols>
    <col min="1" max="1" width="12.85546875" customWidth="1"/>
    <col min="2" max="2" width="55.140625" customWidth="1"/>
    <col min="3" max="3" width="13.28515625" customWidth="1"/>
    <col min="4" max="4" width="15.140625" customWidth="1"/>
    <col min="5" max="5" width="12" customWidth="1"/>
    <col min="6" max="6" width="15.42578125" customWidth="1"/>
  </cols>
  <sheetData>
    <row r="1" spans="1:6">
      <c r="D1" s="355"/>
      <c r="E1" s="396" t="s">
        <v>1330</v>
      </c>
      <c r="F1" s="396"/>
    </row>
    <row r="2" spans="1:6">
      <c r="D2" s="396" t="s">
        <v>526</v>
      </c>
      <c r="E2" s="396"/>
      <c r="F2" s="396"/>
    </row>
    <row r="3" spans="1:6">
      <c r="D3" s="396" t="s">
        <v>1635</v>
      </c>
      <c r="E3" s="396"/>
      <c r="F3" s="396"/>
    </row>
    <row r="4" spans="1:6">
      <c r="D4" s="396" t="s">
        <v>1633</v>
      </c>
      <c r="E4" s="396"/>
      <c r="F4" s="396"/>
    </row>
    <row r="7" spans="1:6" ht="15.75">
      <c r="A7" s="482" t="s">
        <v>1013</v>
      </c>
      <c r="B7" s="482"/>
      <c r="C7" s="482"/>
      <c r="D7" s="482"/>
      <c r="E7" s="482"/>
      <c r="F7" s="482"/>
    </row>
    <row r="9" spans="1:6" ht="29.25">
      <c r="A9" s="46" t="s">
        <v>0</v>
      </c>
      <c r="B9" s="107" t="s">
        <v>1</v>
      </c>
      <c r="C9" s="72" t="s">
        <v>2</v>
      </c>
      <c r="D9" s="72" t="s">
        <v>530</v>
      </c>
      <c r="E9" s="72" t="s">
        <v>531</v>
      </c>
      <c r="F9" s="72" t="s">
        <v>532</v>
      </c>
    </row>
    <row r="10" spans="1:6" ht="15.75">
      <c r="A10" s="318" t="s">
        <v>3</v>
      </c>
      <c r="B10" s="389" t="s">
        <v>1014</v>
      </c>
      <c r="C10" s="390"/>
      <c r="D10" s="390"/>
      <c r="E10" s="390"/>
      <c r="F10" s="391"/>
    </row>
    <row r="11" spans="1:6">
      <c r="A11" s="71" t="s">
        <v>4</v>
      </c>
      <c r="B11" s="71" t="s">
        <v>1015</v>
      </c>
      <c r="C11" s="3" t="s">
        <v>1261</v>
      </c>
      <c r="D11" s="6">
        <v>5.8</v>
      </c>
      <c r="E11" s="6">
        <f>ROUND(D11*0.21,2)</f>
        <v>1.22</v>
      </c>
      <c r="F11" s="6">
        <f>D11+E11</f>
        <v>7.02</v>
      </c>
    </row>
    <row r="12" spans="1:6">
      <c r="A12" s="71" t="s">
        <v>5</v>
      </c>
      <c r="B12" s="71" t="s">
        <v>1016</v>
      </c>
      <c r="C12" s="3" t="s">
        <v>117</v>
      </c>
      <c r="D12" s="6">
        <v>3.16</v>
      </c>
      <c r="E12" s="6">
        <v>0.84</v>
      </c>
      <c r="F12" s="6">
        <v>4</v>
      </c>
    </row>
    <row r="13" spans="1:6" ht="15.75">
      <c r="A13" s="318" t="s">
        <v>133</v>
      </c>
      <c r="B13" s="483" t="s">
        <v>1017</v>
      </c>
      <c r="C13" s="484"/>
      <c r="D13" s="484"/>
      <c r="E13" s="484"/>
      <c r="F13" s="485"/>
    </row>
    <row r="14" spans="1:6">
      <c r="A14" s="70" t="s">
        <v>68</v>
      </c>
      <c r="B14" s="96" t="s">
        <v>1018</v>
      </c>
      <c r="C14" s="12" t="s">
        <v>117</v>
      </c>
      <c r="D14" s="68">
        <v>19.739999999999998</v>
      </c>
      <c r="E14" s="68">
        <v>4.12</v>
      </c>
      <c r="F14" s="68">
        <v>23.86</v>
      </c>
    </row>
    <row r="15" spans="1:6">
      <c r="A15" s="70" t="s">
        <v>71</v>
      </c>
      <c r="B15" s="70" t="s">
        <v>1019</v>
      </c>
      <c r="C15" s="12" t="s">
        <v>117</v>
      </c>
      <c r="D15" s="68">
        <v>6.8</v>
      </c>
      <c r="E15" s="68">
        <v>1.43</v>
      </c>
      <c r="F15" s="68">
        <v>8.23</v>
      </c>
    </row>
    <row r="16" spans="1:6">
      <c r="A16" s="71" t="s">
        <v>192</v>
      </c>
      <c r="B16" s="71" t="s">
        <v>1020</v>
      </c>
      <c r="C16" s="3" t="s">
        <v>117</v>
      </c>
      <c r="D16" s="38">
        <v>6.6</v>
      </c>
      <c r="E16" s="6">
        <f>ROUND(D16*0.21,2)</f>
        <v>1.39</v>
      </c>
      <c r="F16" s="38">
        <f>D16+E16</f>
        <v>7.9899999999999993</v>
      </c>
    </row>
    <row r="17" spans="1:6">
      <c r="A17" s="71" t="s">
        <v>151</v>
      </c>
      <c r="B17" s="64" t="s">
        <v>1021</v>
      </c>
      <c r="C17" s="3" t="s">
        <v>1261</v>
      </c>
      <c r="D17" s="38">
        <v>0.28000000000000003</v>
      </c>
      <c r="E17" s="6" t="s">
        <v>539</v>
      </c>
      <c r="F17" s="38">
        <f>D17</f>
        <v>0.28000000000000003</v>
      </c>
    </row>
    <row r="18" spans="1:6" ht="15.75">
      <c r="A18" s="318" t="s">
        <v>134</v>
      </c>
      <c r="B18" s="483" t="s">
        <v>1022</v>
      </c>
      <c r="C18" s="484"/>
      <c r="D18" s="484"/>
      <c r="E18" s="484"/>
      <c r="F18" s="485"/>
    </row>
    <row r="19" spans="1:6">
      <c r="A19" s="71" t="s">
        <v>74</v>
      </c>
      <c r="B19" s="64" t="s">
        <v>1023</v>
      </c>
      <c r="C19" s="3" t="s">
        <v>1254</v>
      </c>
      <c r="D19" s="38">
        <v>0.41</v>
      </c>
      <c r="E19" s="6">
        <f>ROUND(D19*0.21,2)</f>
        <v>0.09</v>
      </c>
      <c r="F19" s="38">
        <v>0.5</v>
      </c>
    </row>
    <row r="20" spans="1:6">
      <c r="A20" s="71" t="s">
        <v>75</v>
      </c>
      <c r="B20" s="64" t="s">
        <v>1024</v>
      </c>
      <c r="C20" s="3" t="s">
        <v>538</v>
      </c>
      <c r="D20" s="6">
        <v>12.4</v>
      </c>
      <c r="E20" s="6">
        <f>ROUND(D20*0.21,2)</f>
        <v>2.6</v>
      </c>
      <c r="F20" s="6">
        <f>D20+E20</f>
        <v>15</v>
      </c>
    </row>
    <row r="21" spans="1:6" ht="15.75">
      <c r="A21" s="318" t="s">
        <v>135</v>
      </c>
      <c r="B21" s="483" t="s">
        <v>1025</v>
      </c>
      <c r="C21" s="484"/>
      <c r="D21" s="484"/>
      <c r="E21" s="484"/>
      <c r="F21" s="485"/>
    </row>
    <row r="22" spans="1:6">
      <c r="A22" s="71" t="s">
        <v>76</v>
      </c>
      <c r="B22" s="64" t="s">
        <v>1026</v>
      </c>
      <c r="C22" s="3" t="s">
        <v>264</v>
      </c>
      <c r="D22" s="6">
        <v>1.79</v>
      </c>
      <c r="E22" s="6">
        <v>0.21</v>
      </c>
      <c r="F22" s="6">
        <v>2</v>
      </c>
    </row>
    <row r="23" spans="1:6">
      <c r="A23" s="71" t="s">
        <v>77</v>
      </c>
      <c r="B23" s="64" t="s">
        <v>1027</v>
      </c>
      <c r="C23" s="3" t="s">
        <v>264</v>
      </c>
      <c r="D23" s="38">
        <v>0.89</v>
      </c>
      <c r="E23" s="6">
        <v>0.11</v>
      </c>
      <c r="F23" s="38">
        <v>1</v>
      </c>
    </row>
    <row r="24" spans="1:6">
      <c r="A24" s="71" t="s">
        <v>78</v>
      </c>
      <c r="B24" s="64" t="s">
        <v>273</v>
      </c>
      <c r="C24" s="3" t="s">
        <v>117</v>
      </c>
      <c r="D24" s="38">
        <f>F24/1.21</f>
        <v>12.396694214876034</v>
      </c>
      <c r="E24" s="38">
        <v>2.6</v>
      </c>
      <c r="F24" s="38">
        <v>15</v>
      </c>
    </row>
    <row r="25" spans="1:6">
      <c r="A25" s="71" t="s">
        <v>79</v>
      </c>
      <c r="B25" s="64" t="s">
        <v>1028</v>
      </c>
      <c r="C25" s="3" t="s">
        <v>117</v>
      </c>
      <c r="D25" s="38">
        <f>F25/1.21</f>
        <v>9.0909090909090917</v>
      </c>
      <c r="E25" s="6">
        <v>1.91</v>
      </c>
      <c r="F25" s="38">
        <v>11</v>
      </c>
    </row>
    <row r="26" spans="1:6" ht="15.75">
      <c r="A26" s="318" t="s">
        <v>136</v>
      </c>
      <c r="B26" s="483" t="s">
        <v>1029</v>
      </c>
      <c r="C26" s="484"/>
      <c r="D26" s="484"/>
      <c r="E26" s="484"/>
      <c r="F26" s="485"/>
    </row>
    <row r="27" spans="1:6">
      <c r="A27" s="71" t="s">
        <v>9</v>
      </c>
      <c r="B27" s="64" t="s">
        <v>1037</v>
      </c>
      <c r="C27" s="127" t="s">
        <v>1261</v>
      </c>
      <c r="D27" s="73">
        <v>0.64</v>
      </c>
      <c r="E27" s="6">
        <v>0.13</v>
      </c>
      <c r="F27" s="38">
        <v>0.77</v>
      </c>
    </row>
    <row r="28" spans="1:6" ht="15.75">
      <c r="A28" s="318" t="s">
        <v>598</v>
      </c>
      <c r="B28" s="483" t="s">
        <v>1030</v>
      </c>
      <c r="C28" s="484"/>
      <c r="D28" s="484"/>
      <c r="E28" s="484"/>
      <c r="F28" s="485"/>
    </row>
    <row r="29" spans="1:6">
      <c r="A29" s="71" t="s">
        <v>13</v>
      </c>
      <c r="B29" s="64" t="s">
        <v>1031</v>
      </c>
      <c r="C29" s="66" t="s">
        <v>117</v>
      </c>
      <c r="D29" s="38">
        <v>5.65</v>
      </c>
      <c r="E29" s="6">
        <f>ROUND(D29*0.21,2)</f>
        <v>1.19</v>
      </c>
      <c r="F29" s="38">
        <f>D29+E29</f>
        <v>6.84</v>
      </c>
    </row>
    <row r="30" spans="1:6">
      <c r="A30" s="71" t="s">
        <v>15</v>
      </c>
      <c r="B30" s="64" t="s">
        <v>1021</v>
      </c>
      <c r="C30" s="66" t="s">
        <v>1261</v>
      </c>
      <c r="D30" s="38">
        <v>0.28000000000000003</v>
      </c>
      <c r="E30" s="6" t="s">
        <v>539</v>
      </c>
      <c r="F30" s="38">
        <f>D30</f>
        <v>0.28000000000000003</v>
      </c>
    </row>
    <row r="31" spans="1:6" ht="15.75">
      <c r="A31" s="318" t="s">
        <v>603</v>
      </c>
      <c r="B31" s="483" t="s">
        <v>1032</v>
      </c>
      <c r="C31" s="484"/>
      <c r="D31" s="484"/>
      <c r="E31" s="484"/>
      <c r="F31" s="485"/>
    </row>
    <row r="32" spans="1:6">
      <c r="A32" s="71" t="s">
        <v>16</v>
      </c>
      <c r="B32" s="64" t="s">
        <v>1033</v>
      </c>
      <c r="C32" s="66" t="s">
        <v>1267</v>
      </c>
      <c r="D32" s="38">
        <v>8.26</v>
      </c>
      <c r="E32" s="6">
        <v>1.73</v>
      </c>
      <c r="F32" s="38">
        <v>10</v>
      </c>
    </row>
    <row r="33" spans="1:6">
      <c r="A33" s="71" t="s">
        <v>17</v>
      </c>
      <c r="B33" s="64" t="s">
        <v>1034</v>
      </c>
      <c r="C33" s="66" t="s">
        <v>1267</v>
      </c>
      <c r="D33" s="38">
        <v>16.53</v>
      </c>
      <c r="E33" s="6">
        <v>3.47</v>
      </c>
      <c r="F33" s="38">
        <v>20</v>
      </c>
    </row>
    <row r="34" spans="1:6">
      <c r="A34" s="71" t="s">
        <v>18</v>
      </c>
      <c r="B34" s="64" t="s">
        <v>1035</v>
      </c>
      <c r="C34" s="66" t="s">
        <v>1267</v>
      </c>
      <c r="D34" s="38">
        <v>24.79</v>
      </c>
      <c r="E34" s="6">
        <v>5.21</v>
      </c>
      <c r="F34" s="38">
        <v>30</v>
      </c>
    </row>
    <row r="35" spans="1:6">
      <c r="A35" s="71" t="s">
        <v>20</v>
      </c>
      <c r="B35" s="64" t="s">
        <v>1036</v>
      </c>
      <c r="C35" s="66" t="s">
        <v>1267</v>
      </c>
      <c r="D35" s="38">
        <v>33.06</v>
      </c>
      <c r="E35" s="6">
        <v>6.94</v>
      </c>
      <c r="F35" s="38">
        <v>40</v>
      </c>
    </row>
    <row r="36" spans="1:6" ht="15.75">
      <c r="A36" s="318" t="s">
        <v>23</v>
      </c>
      <c r="B36" s="483" t="s">
        <v>1282</v>
      </c>
      <c r="C36" s="484"/>
      <c r="D36" s="484"/>
      <c r="E36" s="484"/>
      <c r="F36" s="485"/>
    </row>
    <row r="37" spans="1:6" ht="15.75">
      <c r="A37" s="71" t="s">
        <v>25</v>
      </c>
      <c r="B37" s="64" t="s">
        <v>1284</v>
      </c>
      <c r="C37" s="234"/>
      <c r="D37" s="234"/>
      <c r="E37" s="234"/>
      <c r="F37" s="235"/>
    </row>
    <row r="38" spans="1:6">
      <c r="A38" s="62" t="s">
        <v>691</v>
      </c>
      <c r="B38" s="79" t="s">
        <v>1033</v>
      </c>
      <c r="C38" s="66" t="s">
        <v>1267</v>
      </c>
      <c r="D38" s="38">
        <v>8.26</v>
      </c>
      <c r="E38" s="38">
        <f>ROUNDUP(D38*0.21,2)</f>
        <v>1.74</v>
      </c>
      <c r="F38" s="38">
        <f>D38+E38</f>
        <v>10</v>
      </c>
    </row>
    <row r="39" spans="1:6">
      <c r="A39" s="62" t="s">
        <v>692</v>
      </c>
      <c r="B39" s="79" t="s">
        <v>1034</v>
      </c>
      <c r="C39" s="66" t="s">
        <v>1267</v>
      </c>
      <c r="D39" s="38">
        <v>16.53</v>
      </c>
      <c r="E39" s="38">
        <f>ROUND(D39*0.21,2)</f>
        <v>3.47</v>
      </c>
      <c r="F39" s="38">
        <f t="shared" ref="F39:F41" si="0">D39+E39</f>
        <v>20</v>
      </c>
    </row>
    <row r="40" spans="1:6">
      <c r="A40" s="62" t="s">
        <v>694</v>
      </c>
      <c r="B40" s="79" t="s">
        <v>1035</v>
      </c>
      <c r="C40" s="66" t="s">
        <v>1267</v>
      </c>
      <c r="D40" s="38">
        <v>24.79</v>
      </c>
      <c r="E40" s="38">
        <f t="shared" ref="E40" si="1">ROUNDUP(D40*0.21,2)</f>
        <v>5.21</v>
      </c>
      <c r="F40" s="38">
        <f t="shared" si="0"/>
        <v>30</v>
      </c>
    </row>
    <row r="41" spans="1:6">
      <c r="A41" s="62" t="s">
        <v>695</v>
      </c>
      <c r="B41" s="79" t="s">
        <v>1036</v>
      </c>
      <c r="C41" s="66" t="s">
        <v>1267</v>
      </c>
      <c r="D41" s="38">
        <v>33.06</v>
      </c>
      <c r="E41" s="38">
        <f>ROUND(D41*0.21,2)</f>
        <v>6.94</v>
      </c>
      <c r="F41" s="38">
        <f t="shared" si="0"/>
        <v>40</v>
      </c>
    </row>
    <row r="42" spans="1:6">
      <c r="A42" s="71" t="s">
        <v>26</v>
      </c>
      <c r="B42" s="64" t="s">
        <v>1283</v>
      </c>
      <c r="C42" s="66"/>
      <c r="D42" s="38"/>
      <c r="E42" s="6"/>
      <c r="F42" s="38"/>
    </row>
    <row r="43" spans="1:6">
      <c r="A43" s="62" t="s">
        <v>701</v>
      </c>
      <c r="B43" s="79" t="s">
        <v>1033</v>
      </c>
      <c r="C43" s="66" t="s">
        <v>1267</v>
      </c>
      <c r="D43" s="38">
        <v>24.79</v>
      </c>
      <c r="E43" s="38">
        <f>ROUNDUP(D43*0.21,2)</f>
        <v>5.21</v>
      </c>
      <c r="F43" s="38">
        <f>D43+E43</f>
        <v>30</v>
      </c>
    </row>
    <row r="44" spans="1:6">
      <c r="A44" s="62" t="s">
        <v>702</v>
      </c>
      <c r="B44" s="79" t="s">
        <v>1034</v>
      </c>
      <c r="C44" s="66" t="s">
        <v>1267</v>
      </c>
      <c r="D44" s="38">
        <v>33.06</v>
      </c>
      <c r="E44" s="38">
        <f>ROUND(D44*0.21,2)</f>
        <v>6.94</v>
      </c>
      <c r="F44" s="38">
        <f t="shared" ref="F44:F46" si="2">D44+E44</f>
        <v>40</v>
      </c>
    </row>
    <row r="45" spans="1:6">
      <c r="A45" s="62" t="s">
        <v>703</v>
      </c>
      <c r="B45" s="79" t="s">
        <v>1035</v>
      </c>
      <c r="C45" s="66" t="s">
        <v>1267</v>
      </c>
      <c r="D45" s="38">
        <v>41.32</v>
      </c>
      <c r="E45" s="38">
        <f t="shared" ref="E45" si="3">ROUNDUP(D45*0.21,2)</f>
        <v>8.68</v>
      </c>
      <c r="F45" s="38">
        <f t="shared" si="2"/>
        <v>50</v>
      </c>
    </row>
    <row r="46" spans="1:6">
      <c r="A46" s="62" t="s">
        <v>704</v>
      </c>
      <c r="B46" s="79" t="s">
        <v>1036</v>
      </c>
      <c r="C46" s="66" t="s">
        <v>1267</v>
      </c>
      <c r="D46" s="38">
        <v>49.59</v>
      </c>
      <c r="E46" s="38">
        <f>ROUND(D46*0.21,2)</f>
        <v>10.41</v>
      </c>
      <c r="F46" s="38">
        <f t="shared" si="2"/>
        <v>60</v>
      </c>
    </row>
    <row r="47" spans="1:6">
      <c r="A47" s="80" t="s">
        <v>28</v>
      </c>
      <c r="B47" s="64" t="s">
        <v>1285</v>
      </c>
      <c r="C47" s="66" t="s">
        <v>1286</v>
      </c>
      <c r="D47" s="38">
        <v>49.59</v>
      </c>
      <c r="E47" s="38">
        <f>ROUND(D47*0.21,2)</f>
        <v>10.41</v>
      </c>
      <c r="F47" s="38">
        <f t="shared" ref="F47" si="4">D47+E47</f>
        <v>60</v>
      </c>
    </row>
    <row r="48" spans="1:6" ht="15.75">
      <c r="A48" s="318" t="s">
        <v>548</v>
      </c>
      <c r="B48" s="483" t="s">
        <v>1598</v>
      </c>
      <c r="C48" s="484"/>
      <c r="D48" s="484"/>
      <c r="E48" s="484"/>
      <c r="F48" s="485"/>
    </row>
    <row r="49" spans="1:6">
      <c r="A49" s="342" t="s">
        <v>32</v>
      </c>
      <c r="B49" s="343" t="s">
        <v>220</v>
      </c>
      <c r="C49" s="344" t="s">
        <v>1625</v>
      </c>
      <c r="D49" s="345">
        <v>1.45</v>
      </c>
      <c r="E49" s="345">
        <f>D49*0.21</f>
        <v>0.30449999999999999</v>
      </c>
      <c r="F49" s="345">
        <f>D49+E49</f>
        <v>1.7544999999999999</v>
      </c>
    </row>
    <row r="50" spans="1:6">
      <c r="A50" s="342" t="s">
        <v>33</v>
      </c>
      <c r="B50" s="346" t="s">
        <v>222</v>
      </c>
      <c r="C50" s="344" t="s">
        <v>1625</v>
      </c>
      <c r="D50" s="345">
        <v>2.08</v>
      </c>
      <c r="E50" s="345">
        <f>D50*0.21</f>
        <v>0.43680000000000002</v>
      </c>
      <c r="F50" s="345">
        <f>D50+E50</f>
        <v>2.5167999999999999</v>
      </c>
    </row>
    <row r="51" spans="1:6" s="286" customFormat="1">
      <c r="A51" s="63" t="s">
        <v>37</v>
      </c>
      <c r="B51" s="346" t="s">
        <v>1630</v>
      </c>
      <c r="C51" s="344" t="s">
        <v>1629</v>
      </c>
      <c r="D51" s="149">
        <v>7.0000000000000007E-2</v>
      </c>
      <c r="E51" s="149">
        <v>0</v>
      </c>
      <c r="F51" s="149">
        <v>7.0000000000000007E-2</v>
      </c>
    </row>
    <row r="54" spans="1:6">
      <c r="A54" s="364" t="s">
        <v>1060</v>
      </c>
      <c r="B54" s="364"/>
      <c r="C54" s="364"/>
      <c r="D54" s="364"/>
      <c r="E54" s="364"/>
      <c r="F54" s="364"/>
    </row>
    <row r="55" spans="1:6">
      <c r="A55" s="364" t="s">
        <v>1609</v>
      </c>
      <c r="B55" s="364"/>
      <c r="C55" s="364"/>
      <c r="D55" s="364"/>
      <c r="E55" s="364"/>
      <c r="F55" s="364"/>
    </row>
    <row r="56" spans="1:6" ht="15.75">
      <c r="A56" s="219" t="s">
        <v>1631</v>
      </c>
    </row>
  </sheetData>
  <mergeCells count="16">
    <mergeCell ref="A55:F55"/>
    <mergeCell ref="E1:F1"/>
    <mergeCell ref="D2:F2"/>
    <mergeCell ref="D3:F3"/>
    <mergeCell ref="D4:F4"/>
    <mergeCell ref="A54:F54"/>
    <mergeCell ref="B18:F18"/>
    <mergeCell ref="B21:F21"/>
    <mergeCell ref="B26:F26"/>
    <mergeCell ref="B28:F28"/>
    <mergeCell ref="A7:F7"/>
    <mergeCell ref="B10:F10"/>
    <mergeCell ref="B13:F13"/>
    <mergeCell ref="B31:F31"/>
    <mergeCell ref="B36:F36"/>
    <mergeCell ref="B48:F48"/>
  </mergeCells>
  <phoneticPr fontId="33"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545"/>
  <sheetViews>
    <sheetView zoomScale="106" zoomScaleNormal="106" workbookViewId="0">
      <pane ySplit="8" topLeftCell="A9" activePane="bottomLeft" state="frozen"/>
      <selection pane="bottomLeft" activeCell="C54" sqref="C54:C63"/>
    </sheetView>
  </sheetViews>
  <sheetFormatPr defaultRowHeight="15"/>
  <cols>
    <col min="1" max="1" width="14.28515625" style="45" customWidth="1"/>
    <col min="2" max="2" width="75" style="45" customWidth="1"/>
    <col min="3" max="3" width="17.5703125" style="28" customWidth="1"/>
    <col min="4" max="4" width="19.42578125" style="28" customWidth="1"/>
    <col min="5" max="5" width="12.85546875" style="28" hidden="1" customWidth="1"/>
    <col min="6" max="6" width="24.5703125" style="28" hidden="1" customWidth="1"/>
    <col min="7" max="7" width="6.28515625" customWidth="1"/>
    <col min="8" max="8" width="0" hidden="1" customWidth="1"/>
    <col min="9" max="9" width="48.28515625" customWidth="1"/>
  </cols>
  <sheetData>
    <row r="1" spans="1:9">
      <c r="C1" s="395"/>
      <c r="D1" s="395"/>
      <c r="E1" s="395"/>
      <c r="F1" s="395"/>
    </row>
    <row r="2" spans="1:9">
      <c r="C2" s="395"/>
      <c r="D2" s="395"/>
      <c r="E2" s="395"/>
      <c r="F2" s="395"/>
    </row>
    <row r="3" spans="1:9">
      <c r="C3" s="395"/>
      <c r="D3" s="395"/>
      <c r="E3" s="395"/>
      <c r="F3" s="395"/>
    </row>
    <row r="4" spans="1:9">
      <c r="C4" s="395"/>
      <c r="D4" s="395"/>
      <c r="E4" s="395"/>
      <c r="F4" s="395"/>
    </row>
    <row r="6" spans="1:9" ht="15.75">
      <c r="B6" s="404" t="s">
        <v>945</v>
      </c>
      <c r="C6" s="404"/>
      <c r="D6" s="404"/>
      <c r="E6" s="404"/>
    </row>
    <row r="8" spans="1:9" s="58" customFormat="1" ht="12.75">
      <c r="A8" s="173" t="s">
        <v>0</v>
      </c>
      <c r="B8" s="173" t="s">
        <v>87</v>
      </c>
      <c r="C8" s="174" t="s">
        <v>2</v>
      </c>
      <c r="D8" s="175" t="s">
        <v>530</v>
      </c>
      <c r="E8" s="175" t="s">
        <v>531</v>
      </c>
      <c r="F8" s="175" t="s">
        <v>532</v>
      </c>
      <c r="I8" s="156" t="s">
        <v>776</v>
      </c>
    </row>
    <row r="9" spans="1:9" s="58" customFormat="1" ht="12.75">
      <c r="A9" s="176" t="s">
        <v>3</v>
      </c>
      <c r="B9" s="495" t="s">
        <v>946</v>
      </c>
      <c r="C9" s="495"/>
      <c r="D9" s="495"/>
      <c r="E9" s="495"/>
      <c r="F9" s="495"/>
      <c r="I9" s="54"/>
    </row>
    <row r="10" spans="1:9" s="58" customFormat="1" ht="12.75">
      <c r="A10" s="189" t="s">
        <v>4</v>
      </c>
      <c r="B10" s="177" t="s">
        <v>947</v>
      </c>
      <c r="C10" s="178" t="s">
        <v>1263</v>
      </c>
      <c r="D10" s="181">
        <v>1.5</v>
      </c>
      <c r="E10" s="178">
        <v>0</v>
      </c>
      <c r="F10" s="178">
        <v>1.5</v>
      </c>
      <c r="I10" s="54" t="s">
        <v>949</v>
      </c>
    </row>
    <row r="11" spans="1:9" s="58" customFormat="1" ht="12.75">
      <c r="A11" s="189" t="s">
        <v>5</v>
      </c>
      <c r="B11" s="177" t="s">
        <v>950</v>
      </c>
      <c r="C11" s="178"/>
      <c r="D11" s="181"/>
      <c r="E11" s="178"/>
      <c r="F11" s="178">
        <f>D11+E11</f>
        <v>0</v>
      </c>
      <c r="I11" s="54" t="s">
        <v>951</v>
      </c>
    </row>
    <row r="12" spans="1:9" s="58" customFormat="1" ht="12.75">
      <c r="A12" s="191" t="s">
        <v>635</v>
      </c>
      <c r="B12" s="179" t="s">
        <v>952</v>
      </c>
      <c r="C12" s="178" t="s">
        <v>264</v>
      </c>
      <c r="D12" s="181">
        <v>20</v>
      </c>
      <c r="E12" s="178">
        <v>0</v>
      </c>
      <c r="F12" s="178">
        <v>20</v>
      </c>
      <c r="I12" s="54"/>
    </row>
    <row r="13" spans="1:9" s="58" customFormat="1" ht="12.75">
      <c r="A13" s="192" t="s">
        <v>636</v>
      </c>
      <c r="B13" s="179" t="s">
        <v>954</v>
      </c>
      <c r="C13" s="178" t="s">
        <v>264</v>
      </c>
      <c r="D13" s="181">
        <v>14</v>
      </c>
      <c r="E13" s="178">
        <v>0</v>
      </c>
      <c r="F13" s="178">
        <v>14</v>
      </c>
      <c r="I13" s="54"/>
    </row>
    <row r="14" spans="1:9" s="58" customFormat="1" ht="12.75">
      <c r="A14" s="176" t="s">
        <v>133</v>
      </c>
      <c r="B14" s="495" t="s">
        <v>955</v>
      </c>
      <c r="C14" s="495"/>
      <c r="D14" s="495"/>
      <c r="E14" s="495"/>
      <c r="F14" s="495"/>
      <c r="I14" s="54"/>
    </row>
    <row r="15" spans="1:9" s="58" customFormat="1" ht="12.75">
      <c r="A15" s="189" t="s">
        <v>68</v>
      </c>
      <c r="B15" s="177" t="s">
        <v>956</v>
      </c>
      <c r="C15" s="178" t="s">
        <v>1254</v>
      </c>
      <c r="D15" s="181">
        <v>0.5</v>
      </c>
      <c r="E15" s="178">
        <v>0</v>
      </c>
      <c r="F15" s="178">
        <v>0.5</v>
      </c>
      <c r="I15" s="54" t="s">
        <v>958</v>
      </c>
    </row>
    <row r="16" spans="1:9" s="58" customFormat="1" ht="12.75">
      <c r="A16" s="189" t="s">
        <v>71</v>
      </c>
      <c r="B16" s="177" t="s">
        <v>959</v>
      </c>
      <c r="C16" s="178" t="s">
        <v>1254</v>
      </c>
      <c r="D16" s="181">
        <v>0.36</v>
      </c>
      <c r="E16" s="178">
        <v>0</v>
      </c>
      <c r="F16" s="178">
        <v>0.36</v>
      </c>
      <c r="I16" s="54" t="s">
        <v>951</v>
      </c>
    </row>
    <row r="17" spans="1:9" s="58" customFormat="1" ht="12.75">
      <c r="A17" s="189" t="s">
        <v>192</v>
      </c>
      <c r="B17" s="177" t="s">
        <v>960</v>
      </c>
      <c r="C17" s="178"/>
      <c r="D17" s="181"/>
      <c r="E17" s="178"/>
      <c r="F17" s="178"/>
      <c r="I17" s="54" t="s">
        <v>961</v>
      </c>
    </row>
    <row r="18" spans="1:9" s="58" customFormat="1" ht="12.75">
      <c r="A18" s="192" t="s">
        <v>609</v>
      </c>
      <c r="B18" s="179" t="s">
        <v>962</v>
      </c>
      <c r="C18" s="178" t="s">
        <v>1209</v>
      </c>
      <c r="D18" s="181">
        <v>1.59</v>
      </c>
      <c r="E18" s="178">
        <v>0</v>
      </c>
      <c r="F18" s="178">
        <f>D18+E18</f>
        <v>1.59</v>
      </c>
      <c r="I18" s="54"/>
    </row>
    <row r="19" spans="1:9" s="58" customFormat="1" ht="12.75">
      <c r="A19" s="192" t="s">
        <v>963</v>
      </c>
      <c r="B19" s="179" t="s">
        <v>964</v>
      </c>
      <c r="C19" s="178" t="s">
        <v>1209</v>
      </c>
      <c r="D19" s="236">
        <v>1.41</v>
      </c>
      <c r="E19" s="53">
        <v>0</v>
      </c>
      <c r="F19" s="53">
        <v>1.41</v>
      </c>
      <c r="I19" s="54"/>
    </row>
    <row r="20" spans="1:9" s="58" customFormat="1" ht="12.75">
      <c r="A20" s="192" t="s">
        <v>965</v>
      </c>
      <c r="B20" s="179" t="s">
        <v>966</v>
      </c>
      <c r="C20" s="178" t="s">
        <v>1209</v>
      </c>
      <c r="D20" s="181">
        <v>0.91</v>
      </c>
      <c r="E20" s="53">
        <v>0</v>
      </c>
      <c r="F20" s="178">
        <f>D20+E20</f>
        <v>0.91</v>
      </c>
      <c r="I20" s="54"/>
    </row>
    <row r="21" spans="1:9" s="58" customFormat="1" ht="12.75">
      <c r="A21" s="189" t="s">
        <v>151</v>
      </c>
      <c r="B21" s="177" t="s">
        <v>967</v>
      </c>
      <c r="C21" s="178" t="s">
        <v>614</v>
      </c>
      <c r="D21" s="181">
        <v>1.56</v>
      </c>
      <c r="E21" s="53">
        <v>0</v>
      </c>
      <c r="F21" s="178">
        <f>D21+E21</f>
        <v>1.56</v>
      </c>
      <c r="I21" s="54" t="s">
        <v>968</v>
      </c>
    </row>
    <row r="22" spans="1:9" s="58" customFormat="1" ht="12.75">
      <c r="A22" s="189" t="s">
        <v>153</v>
      </c>
      <c r="B22" s="177" t="s">
        <v>969</v>
      </c>
      <c r="C22" s="178" t="s">
        <v>264</v>
      </c>
      <c r="D22" s="181">
        <v>6.4</v>
      </c>
      <c r="E22" s="53">
        <v>0</v>
      </c>
      <c r="F22" s="178">
        <v>6.4</v>
      </c>
      <c r="I22" s="54" t="s">
        <v>951</v>
      </c>
    </row>
    <row r="23" spans="1:9" s="58" customFormat="1" ht="12.75">
      <c r="A23" s="189" t="s">
        <v>155</v>
      </c>
      <c r="B23" s="177" t="s">
        <v>970</v>
      </c>
      <c r="C23" s="180"/>
      <c r="E23" s="178"/>
      <c r="F23" s="178"/>
      <c r="I23" s="54"/>
    </row>
    <row r="24" spans="1:9" s="58" customFormat="1" ht="12.75">
      <c r="A24" s="192" t="s">
        <v>652</v>
      </c>
      <c r="B24" s="179" t="s">
        <v>971</v>
      </c>
      <c r="C24" s="178" t="s">
        <v>264</v>
      </c>
      <c r="D24" s="178">
        <v>5</v>
      </c>
      <c r="E24" s="178">
        <v>0</v>
      </c>
      <c r="F24" s="178">
        <v>5</v>
      </c>
      <c r="I24" s="54" t="s">
        <v>972</v>
      </c>
    </row>
    <row r="25" spans="1:9" s="58" customFormat="1" ht="12.75">
      <c r="A25" s="192" t="s">
        <v>653</v>
      </c>
      <c r="B25" s="179" t="s">
        <v>973</v>
      </c>
      <c r="C25" s="178" t="s">
        <v>1270</v>
      </c>
      <c r="D25" s="53">
        <v>1.42</v>
      </c>
      <c r="E25" s="53">
        <v>0</v>
      </c>
      <c r="F25" s="53">
        <v>1.42</v>
      </c>
      <c r="I25" s="54" t="s">
        <v>951</v>
      </c>
    </row>
    <row r="26" spans="1:9" s="58" customFormat="1" ht="12.75">
      <c r="A26" s="196" t="s">
        <v>654</v>
      </c>
      <c r="B26" s="179" t="s">
        <v>975</v>
      </c>
      <c r="C26" s="178" t="s">
        <v>1270</v>
      </c>
      <c r="D26" s="53">
        <v>3.13</v>
      </c>
      <c r="E26" s="53">
        <v>0</v>
      </c>
      <c r="F26" s="53">
        <v>3.13</v>
      </c>
      <c r="I26" s="54" t="s">
        <v>951</v>
      </c>
    </row>
    <row r="27" spans="1:9" s="58" customFormat="1" ht="12.75">
      <c r="A27" s="192" t="s">
        <v>976</v>
      </c>
      <c r="B27" s="179" t="s">
        <v>977</v>
      </c>
      <c r="C27" s="178" t="s">
        <v>1270</v>
      </c>
      <c r="D27" s="178">
        <v>1</v>
      </c>
      <c r="E27" s="178">
        <v>0</v>
      </c>
      <c r="F27" s="181">
        <v>1</v>
      </c>
      <c r="I27" s="54" t="s">
        <v>951</v>
      </c>
    </row>
    <row r="28" spans="1:9" s="58" customFormat="1" ht="12.75">
      <c r="A28" s="192" t="s">
        <v>978</v>
      </c>
      <c r="B28" s="179" t="s">
        <v>979</v>
      </c>
      <c r="C28" s="178" t="s">
        <v>1270</v>
      </c>
      <c r="D28" s="178">
        <v>0.5</v>
      </c>
      <c r="E28" s="178">
        <v>0</v>
      </c>
      <c r="F28" s="181">
        <v>0.5</v>
      </c>
      <c r="I28" s="54" t="s">
        <v>951</v>
      </c>
    </row>
    <row r="29" spans="1:9" s="58" customFormat="1" ht="12.75">
      <c r="A29" s="176" t="s">
        <v>134</v>
      </c>
      <c r="B29" s="495" t="s">
        <v>980</v>
      </c>
      <c r="C29" s="495"/>
      <c r="D29" s="495"/>
      <c r="E29" s="495"/>
      <c r="F29" s="495"/>
      <c r="I29" s="54"/>
    </row>
    <row r="30" spans="1:9" s="58" customFormat="1" ht="12.75">
      <c r="A30" s="190" t="s">
        <v>74</v>
      </c>
      <c r="B30" s="177" t="s">
        <v>981</v>
      </c>
      <c r="C30" s="178" t="s">
        <v>1258</v>
      </c>
      <c r="D30" s="182">
        <v>7.1</v>
      </c>
      <c r="E30" s="182">
        <v>0</v>
      </c>
      <c r="F30" s="182">
        <v>7.1</v>
      </c>
      <c r="I30" s="54" t="s">
        <v>951</v>
      </c>
    </row>
    <row r="31" spans="1:9" s="58" customFormat="1" ht="12.75">
      <c r="A31" s="189" t="s">
        <v>75</v>
      </c>
      <c r="B31" s="179" t="s">
        <v>296</v>
      </c>
      <c r="C31" s="183"/>
      <c r="D31" s="178"/>
      <c r="E31" s="183"/>
      <c r="F31" s="178"/>
      <c r="I31" s="54" t="s">
        <v>951</v>
      </c>
    </row>
    <row r="32" spans="1:9" s="58" customFormat="1" ht="12.75">
      <c r="A32" s="192" t="s">
        <v>633</v>
      </c>
      <c r="B32" s="197" t="s">
        <v>983</v>
      </c>
      <c r="C32" s="183" t="s">
        <v>117</v>
      </c>
      <c r="D32" s="178">
        <v>2.85</v>
      </c>
      <c r="E32" s="183">
        <v>0</v>
      </c>
      <c r="F32" s="178">
        <v>2.85</v>
      </c>
      <c r="I32" s="54"/>
    </row>
    <row r="33" spans="1:9" s="58" customFormat="1" ht="12.75">
      <c r="A33" s="192" t="s">
        <v>634</v>
      </c>
      <c r="B33" s="197" t="s">
        <v>985</v>
      </c>
      <c r="C33" s="183" t="s">
        <v>117</v>
      </c>
      <c r="D33" s="178">
        <v>3.5</v>
      </c>
      <c r="E33" s="183">
        <v>0</v>
      </c>
      <c r="F33" s="178">
        <v>3.5</v>
      </c>
      <c r="I33" s="54"/>
    </row>
    <row r="34" spans="1:9" s="58" customFormat="1" ht="12.75">
      <c r="A34" s="192" t="s">
        <v>655</v>
      </c>
      <c r="B34" s="197" t="s">
        <v>986</v>
      </c>
      <c r="C34" s="183" t="s">
        <v>117</v>
      </c>
      <c r="D34" s="178">
        <v>1.4</v>
      </c>
      <c r="E34" s="183">
        <v>0</v>
      </c>
      <c r="F34" s="178">
        <v>1.4</v>
      </c>
      <c r="I34" s="54"/>
    </row>
    <row r="35" spans="1:9" s="58" customFormat="1" ht="12.75">
      <c r="A35" s="189" t="s">
        <v>160</v>
      </c>
      <c r="B35" s="179" t="s">
        <v>987</v>
      </c>
      <c r="C35" s="183"/>
      <c r="D35" s="178"/>
      <c r="E35" s="183"/>
      <c r="F35" s="178"/>
      <c r="I35" s="54" t="s">
        <v>951</v>
      </c>
    </row>
    <row r="36" spans="1:9" s="58" customFormat="1" ht="12.75">
      <c r="A36" s="192" t="s">
        <v>625</v>
      </c>
      <c r="B36" s="197" t="s">
        <v>988</v>
      </c>
      <c r="C36" s="183" t="s">
        <v>1255</v>
      </c>
      <c r="D36" s="178">
        <v>1.4</v>
      </c>
      <c r="E36" s="183">
        <v>0</v>
      </c>
      <c r="F36" s="178">
        <v>1.4</v>
      </c>
      <c r="I36" s="54"/>
    </row>
    <row r="37" spans="1:9" s="58" customFormat="1" ht="12.75">
      <c r="A37" s="192" t="s">
        <v>626</v>
      </c>
      <c r="B37" s="197" t="s">
        <v>989</v>
      </c>
      <c r="C37" s="183" t="s">
        <v>1255</v>
      </c>
      <c r="D37" s="178" t="s">
        <v>990</v>
      </c>
      <c r="E37" s="183">
        <v>0</v>
      </c>
      <c r="F37" s="178" t="s">
        <v>990</v>
      </c>
      <c r="I37" s="54"/>
    </row>
    <row r="38" spans="1:9" s="58" customFormat="1" ht="12.75">
      <c r="A38" s="176" t="s">
        <v>135</v>
      </c>
      <c r="B38" s="495" t="s">
        <v>991</v>
      </c>
      <c r="C38" s="495"/>
      <c r="D38" s="495"/>
      <c r="E38" s="495"/>
      <c r="F38" s="495"/>
      <c r="I38" s="54"/>
    </row>
    <row r="39" spans="1:9" s="58" customFormat="1" ht="12.75">
      <c r="A39" s="190" t="s">
        <v>76</v>
      </c>
      <c r="B39" s="177" t="s">
        <v>296</v>
      </c>
      <c r="C39" s="53"/>
      <c r="D39" s="53"/>
      <c r="E39" s="53"/>
      <c r="F39" s="53"/>
      <c r="I39" s="54" t="s">
        <v>951</v>
      </c>
    </row>
    <row r="40" spans="1:9" s="58" customFormat="1" ht="12.75">
      <c r="A40" s="196" t="s">
        <v>591</v>
      </c>
      <c r="B40" s="179" t="s">
        <v>983</v>
      </c>
      <c r="C40" s="183" t="s">
        <v>117</v>
      </c>
      <c r="D40" s="178">
        <v>2.85</v>
      </c>
      <c r="E40" s="184">
        <v>0</v>
      </c>
      <c r="F40" s="181">
        <f>D40+E40</f>
        <v>2.85</v>
      </c>
      <c r="I40" s="54"/>
    </row>
    <row r="41" spans="1:9" s="58" customFormat="1" ht="12.75">
      <c r="A41" s="196" t="s">
        <v>593</v>
      </c>
      <c r="B41" s="179" t="s">
        <v>985</v>
      </c>
      <c r="C41" s="183" t="s">
        <v>117</v>
      </c>
      <c r="D41" s="178">
        <v>3.5</v>
      </c>
      <c r="E41" s="184">
        <v>0</v>
      </c>
      <c r="F41" s="181">
        <f>D41+E41</f>
        <v>3.5</v>
      </c>
      <c r="I41" s="54"/>
    </row>
    <row r="42" spans="1:9" s="58" customFormat="1" ht="12.75">
      <c r="A42" s="196" t="s">
        <v>592</v>
      </c>
      <c r="B42" s="179" t="s">
        <v>992</v>
      </c>
      <c r="C42" s="183" t="s">
        <v>117</v>
      </c>
      <c r="D42" s="181">
        <v>2.1</v>
      </c>
      <c r="E42" s="184">
        <v>0</v>
      </c>
      <c r="F42" s="181">
        <v>2.1</v>
      </c>
      <c r="I42" s="54"/>
    </row>
    <row r="43" spans="1:9" s="58" customFormat="1" ht="12.75">
      <c r="A43" s="190" t="s">
        <v>77</v>
      </c>
      <c r="B43" s="177" t="s">
        <v>987</v>
      </c>
      <c r="C43" s="183"/>
      <c r="D43" s="181"/>
      <c r="E43" s="184"/>
      <c r="F43" s="181"/>
      <c r="I43" s="54" t="s">
        <v>951</v>
      </c>
    </row>
    <row r="44" spans="1:9" s="58" customFormat="1" ht="12.75">
      <c r="A44" s="196" t="s">
        <v>658</v>
      </c>
      <c r="B44" s="179" t="s">
        <v>988</v>
      </c>
      <c r="C44" s="183" t="s">
        <v>1255</v>
      </c>
      <c r="D44" s="178">
        <v>1.4</v>
      </c>
      <c r="E44" s="184">
        <v>0</v>
      </c>
      <c r="F44" s="178">
        <v>1.4</v>
      </c>
      <c r="I44" s="54"/>
    </row>
    <row r="45" spans="1:9" s="58" customFormat="1" ht="12.75">
      <c r="A45" s="196" t="s">
        <v>659</v>
      </c>
      <c r="B45" s="179" t="s">
        <v>989</v>
      </c>
      <c r="C45" s="183" t="s">
        <v>1255</v>
      </c>
      <c r="D45" s="178" t="s">
        <v>990</v>
      </c>
      <c r="E45" s="184">
        <v>0</v>
      </c>
      <c r="F45" s="178" t="s">
        <v>990</v>
      </c>
      <c r="I45" s="54"/>
    </row>
    <row r="46" spans="1:9" s="58" customFormat="1" ht="12.75">
      <c r="A46" s="176" t="s">
        <v>136</v>
      </c>
      <c r="B46" s="495" t="s">
        <v>993</v>
      </c>
      <c r="C46" s="495"/>
      <c r="D46" s="495"/>
      <c r="E46" s="495"/>
      <c r="F46" s="495"/>
      <c r="I46" s="54"/>
    </row>
    <row r="47" spans="1:9" s="58" customFormat="1" ht="12.75">
      <c r="A47" s="189" t="s">
        <v>9</v>
      </c>
      <c r="B47" s="179" t="s">
        <v>994</v>
      </c>
      <c r="C47" s="185" t="s">
        <v>1209</v>
      </c>
      <c r="D47" s="185">
        <v>1.94</v>
      </c>
      <c r="E47" s="183">
        <v>0</v>
      </c>
      <c r="F47" s="185">
        <v>1.94</v>
      </c>
      <c r="I47" s="54" t="s">
        <v>995</v>
      </c>
    </row>
    <row r="48" spans="1:9" s="58" customFormat="1" ht="12.75">
      <c r="A48" s="176" t="s">
        <v>598</v>
      </c>
      <c r="B48" s="495" t="s">
        <v>996</v>
      </c>
      <c r="C48" s="495"/>
      <c r="D48" s="495"/>
      <c r="E48" s="495"/>
      <c r="F48" s="495"/>
      <c r="I48" s="54"/>
    </row>
    <row r="49" spans="1:9" s="58" customFormat="1" ht="12.75">
      <c r="A49" s="189" t="s">
        <v>13</v>
      </c>
      <c r="B49" s="179" t="s">
        <v>960</v>
      </c>
      <c r="C49" s="183"/>
      <c r="D49" s="186"/>
      <c r="E49" s="186"/>
      <c r="F49" s="186"/>
      <c r="I49" s="54" t="s">
        <v>997</v>
      </c>
    </row>
    <row r="50" spans="1:9" s="58" customFormat="1" ht="18" customHeight="1">
      <c r="A50" s="192" t="s">
        <v>600</v>
      </c>
      <c r="B50" s="197" t="s">
        <v>962</v>
      </c>
      <c r="C50" s="185" t="s">
        <v>1209</v>
      </c>
      <c r="D50" s="186">
        <v>0.59</v>
      </c>
      <c r="E50" s="186">
        <v>0</v>
      </c>
      <c r="F50" s="186">
        <v>0.59</v>
      </c>
      <c r="I50" s="54"/>
    </row>
    <row r="51" spans="1:9" s="58" customFormat="1" ht="12.75">
      <c r="A51" s="192" t="s">
        <v>601</v>
      </c>
      <c r="B51" s="197" t="s">
        <v>964</v>
      </c>
      <c r="C51" s="185" t="s">
        <v>1209</v>
      </c>
      <c r="D51" s="186">
        <v>1.68</v>
      </c>
      <c r="E51" s="186">
        <v>0</v>
      </c>
      <c r="F51" s="186">
        <v>1.68</v>
      </c>
      <c r="I51" s="54"/>
    </row>
    <row r="52" spans="1:9" s="58" customFormat="1" ht="12.75">
      <c r="A52" s="192" t="s">
        <v>924</v>
      </c>
      <c r="B52" s="197" t="s">
        <v>998</v>
      </c>
      <c r="C52" s="185" t="s">
        <v>1209</v>
      </c>
      <c r="D52" s="186">
        <v>0.59</v>
      </c>
      <c r="E52" s="186">
        <v>0</v>
      </c>
      <c r="F52" s="186">
        <f>D52+E52</f>
        <v>0.59</v>
      </c>
      <c r="I52" s="54"/>
    </row>
    <row r="53" spans="1:9" s="58" customFormat="1" ht="12.75">
      <c r="A53" s="176" t="s">
        <v>603</v>
      </c>
      <c r="B53" s="495" t="s">
        <v>999</v>
      </c>
      <c r="C53" s="495"/>
      <c r="D53" s="495"/>
      <c r="E53" s="495"/>
      <c r="F53" s="495"/>
      <c r="I53" s="54"/>
    </row>
    <row r="54" spans="1:9" s="58" customFormat="1" ht="12.75">
      <c r="A54" s="189" t="s">
        <v>16</v>
      </c>
      <c r="B54" s="177" t="s">
        <v>1000</v>
      </c>
      <c r="C54" s="183"/>
      <c r="D54" s="186"/>
      <c r="E54" s="186"/>
      <c r="F54" s="186"/>
      <c r="I54" s="54" t="s">
        <v>951</v>
      </c>
    </row>
    <row r="55" spans="1:9" s="58" customFormat="1" ht="12.75">
      <c r="A55" s="191" t="s">
        <v>1001</v>
      </c>
      <c r="B55" s="179" t="s">
        <v>1002</v>
      </c>
      <c r="C55" s="183" t="s">
        <v>8</v>
      </c>
      <c r="D55" s="186">
        <v>7.0000000000000007E-2</v>
      </c>
      <c r="E55" s="186">
        <v>0</v>
      </c>
      <c r="F55" s="186">
        <v>7.0000000000000007E-2</v>
      </c>
      <c r="I55" s="54"/>
    </row>
    <row r="56" spans="1:9" s="58" customFormat="1" ht="12.75">
      <c r="A56" s="192" t="s">
        <v>1003</v>
      </c>
      <c r="B56" s="179" t="s">
        <v>1004</v>
      </c>
      <c r="C56" s="183" t="s">
        <v>8</v>
      </c>
      <c r="D56" s="186">
        <v>0.28000000000000003</v>
      </c>
      <c r="E56" s="186">
        <v>0</v>
      </c>
      <c r="F56" s="186">
        <f>D56+E56</f>
        <v>0.28000000000000003</v>
      </c>
      <c r="I56" s="54"/>
    </row>
    <row r="57" spans="1:9" s="58" customFormat="1" ht="12.75">
      <c r="A57" s="189" t="s">
        <v>17</v>
      </c>
      <c r="B57" s="177" t="s">
        <v>1005</v>
      </c>
      <c r="C57" s="183"/>
      <c r="D57" s="186"/>
      <c r="E57" s="186"/>
      <c r="F57" s="186"/>
      <c r="I57" s="54" t="s">
        <v>951</v>
      </c>
    </row>
    <row r="58" spans="1:9" s="58" customFormat="1" ht="12.75">
      <c r="A58" s="192" t="s">
        <v>684</v>
      </c>
      <c r="B58" s="179" t="s">
        <v>1002</v>
      </c>
      <c r="C58" s="183" t="s">
        <v>8</v>
      </c>
      <c r="D58" s="186">
        <v>0.14000000000000001</v>
      </c>
      <c r="E58" s="186">
        <v>0</v>
      </c>
      <c r="F58" s="186">
        <v>0.14000000000000001</v>
      </c>
      <c r="I58" s="54"/>
    </row>
    <row r="59" spans="1:9" s="58" customFormat="1" ht="12.75">
      <c r="A59" s="192" t="s">
        <v>685</v>
      </c>
      <c r="B59" s="179" t="s">
        <v>1004</v>
      </c>
      <c r="C59" s="183" t="s">
        <v>8</v>
      </c>
      <c r="D59" s="186">
        <v>0.28000000000000003</v>
      </c>
      <c r="E59" s="186">
        <v>0</v>
      </c>
      <c r="F59" s="186">
        <v>0.28000000000000003</v>
      </c>
      <c r="I59" s="54"/>
    </row>
    <row r="60" spans="1:9" s="58" customFormat="1" ht="12.75">
      <c r="A60" s="189" t="s">
        <v>18</v>
      </c>
      <c r="B60" s="177" t="s">
        <v>1006</v>
      </c>
      <c r="C60" s="183" t="s">
        <v>8</v>
      </c>
      <c r="D60" s="186">
        <v>0.56000000000000005</v>
      </c>
      <c r="E60" s="186">
        <v>0</v>
      </c>
      <c r="F60" s="186">
        <v>0.56000000000000005</v>
      </c>
      <c r="I60" s="54" t="s">
        <v>951</v>
      </c>
    </row>
    <row r="61" spans="1:9" s="58" customFormat="1" ht="12.75">
      <c r="A61" s="189" t="s">
        <v>20</v>
      </c>
      <c r="B61" s="177" t="s">
        <v>1007</v>
      </c>
      <c r="C61" s="183"/>
      <c r="D61" s="186"/>
      <c r="E61" s="186"/>
      <c r="F61" s="186"/>
      <c r="I61" s="54" t="s">
        <v>951</v>
      </c>
    </row>
    <row r="62" spans="1:9" s="58" customFormat="1" ht="12.75">
      <c r="A62" s="192" t="s">
        <v>1008</v>
      </c>
      <c r="B62" s="179" t="s">
        <v>1009</v>
      </c>
      <c r="C62" s="183" t="s">
        <v>552</v>
      </c>
      <c r="D62" s="186">
        <v>1.42</v>
      </c>
      <c r="E62" s="186">
        <v>0</v>
      </c>
      <c r="F62" s="186">
        <v>1.42</v>
      </c>
      <c r="I62" s="54"/>
    </row>
    <row r="63" spans="1:9" s="58" customFormat="1" ht="12.75">
      <c r="A63" s="192" t="s">
        <v>1011</v>
      </c>
      <c r="B63" s="179" t="s">
        <v>1012</v>
      </c>
      <c r="C63" s="183" t="s">
        <v>552</v>
      </c>
      <c r="D63" s="186">
        <v>2.13</v>
      </c>
      <c r="E63" s="186">
        <v>0</v>
      </c>
      <c r="F63" s="186">
        <v>2.13</v>
      </c>
      <c r="I63" s="54"/>
    </row>
    <row r="64" spans="1:9" s="58" customFormat="1" ht="12.75">
      <c r="A64" s="187"/>
      <c r="B64" s="188"/>
      <c r="C64" s="182"/>
      <c r="D64" s="182"/>
      <c r="E64" s="182"/>
      <c r="F64" s="182"/>
    </row>
    <row r="65" spans="1:6" s="58" customFormat="1" ht="12.75">
      <c r="A65" s="188"/>
      <c r="B65" s="188"/>
      <c r="C65" s="182"/>
      <c r="D65" s="182"/>
      <c r="E65" s="182"/>
      <c r="F65" s="182"/>
    </row>
    <row r="66" spans="1:6" s="58" customFormat="1" ht="12.75">
      <c r="A66" s="188"/>
      <c r="B66" s="188"/>
      <c r="C66" s="182"/>
      <c r="D66" s="182"/>
      <c r="E66" s="182"/>
      <c r="F66" s="182"/>
    </row>
    <row r="67" spans="1:6" s="58" customFormat="1" ht="12.75">
      <c r="A67" s="188"/>
      <c r="B67" s="188"/>
      <c r="C67" s="182"/>
      <c r="D67" s="182"/>
      <c r="E67" s="182"/>
      <c r="F67" s="182"/>
    </row>
    <row r="68" spans="1:6" s="58" customFormat="1" ht="12.75">
      <c r="A68" s="188"/>
      <c r="B68" s="188"/>
      <c r="C68" s="182"/>
      <c r="D68" s="182"/>
      <c r="E68" s="182"/>
      <c r="F68" s="182"/>
    </row>
    <row r="69" spans="1:6" s="58" customFormat="1" ht="12.75">
      <c r="A69" s="188"/>
      <c r="B69" s="188"/>
      <c r="C69" s="182"/>
      <c r="D69" s="182"/>
      <c r="E69" s="182"/>
      <c r="F69" s="182"/>
    </row>
    <row r="70" spans="1:6" s="58" customFormat="1" ht="12.75">
      <c r="A70" s="188"/>
      <c r="B70" s="188"/>
      <c r="C70" s="182"/>
      <c r="D70" s="182"/>
      <c r="E70" s="182"/>
      <c r="F70" s="182"/>
    </row>
    <row r="71" spans="1:6" s="58" customFormat="1" ht="12.75">
      <c r="A71" s="188"/>
      <c r="B71" s="188"/>
      <c r="C71" s="182"/>
      <c r="D71" s="182"/>
      <c r="E71" s="182"/>
      <c r="F71" s="182"/>
    </row>
    <row r="72" spans="1:6" s="58" customFormat="1" ht="12.75">
      <c r="A72" s="188"/>
      <c r="B72" s="188"/>
      <c r="C72" s="182"/>
      <c r="D72" s="182"/>
      <c r="E72" s="182"/>
      <c r="F72" s="182"/>
    </row>
    <row r="73" spans="1:6" s="58" customFormat="1" ht="12.75">
      <c r="A73" s="188"/>
      <c r="B73" s="188"/>
      <c r="C73" s="182"/>
      <c r="D73" s="182"/>
      <c r="E73" s="182"/>
      <c r="F73" s="182"/>
    </row>
    <row r="74" spans="1:6" s="58" customFormat="1" ht="12.75">
      <c r="A74" s="188"/>
      <c r="B74" s="188"/>
      <c r="C74" s="182"/>
      <c r="D74" s="182"/>
      <c r="E74" s="182"/>
      <c r="F74" s="182"/>
    </row>
    <row r="75" spans="1:6" s="58" customFormat="1" ht="12.75">
      <c r="A75" s="188"/>
      <c r="B75" s="188"/>
      <c r="C75" s="182"/>
      <c r="D75" s="182"/>
      <c r="E75" s="182"/>
      <c r="F75" s="182"/>
    </row>
    <row r="76" spans="1:6" s="58" customFormat="1" ht="12.75">
      <c r="A76" s="188"/>
      <c r="B76" s="188"/>
      <c r="C76" s="182"/>
      <c r="D76" s="182"/>
      <c r="E76" s="182"/>
      <c r="F76" s="182"/>
    </row>
    <row r="77" spans="1:6" s="58" customFormat="1" ht="12.75">
      <c r="A77" s="188"/>
      <c r="B77" s="188"/>
      <c r="C77" s="182"/>
      <c r="D77" s="182"/>
      <c r="E77" s="182"/>
      <c r="F77" s="182"/>
    </row>
    <row r="78" spans="1:6" s="58" customFormat="1" ht="12.75">
      <c r="A78" s="188"/>
      <c r="B78" s="188"/>
      <c r="C78" s="182"/>
      <c r="D78" s="182"/>
      <c r="E78" s="182"/>
      <c r="F78" s="182"/>
    </row>
    <row r="79" spans="1:6" s="58" customFormat="1" ht="12.75">
      <c r="A79" s="188"/>
      <c r="B79" s="188"/>
      <c r="C79" s="182"/>
      <c r="D79" s="182"/>
      <c r="E79" s="182"/>
      <c r="F79" s="182"/>
    </row>
    <row r="80" spans="1:6" s="58" customFormat="1" ht="12.75">
      <c r="A80" s="188"/>
      <c r="B80" s="188"/>
      <c r="C80" s="182"/>
      <c r="D80" s="182"/>
      <c r="E80" s="182"/>
      <c r="F80" s="182"/>
    </row>
    <row r="81" spans="1:6" s="58" customFormat="1" ht="12.75">
      <c r="A81" s="188"/>
      <c r="B81" s="188"/>
      <c r="C81" s="182"/>
      <c r="D81" s="182"/>
      <c r="E81" s="182"/>
      <c r="F81" s="182"/>
    </row>
    <row r="82" spans="1:6" s="58" customFormat="1" ht="12.75">
      <c r="A82" s="188"/>
      <c r="B82" s="188"/>
      <c r="C82" s="182"/>
      <c r="D82" s="182"/>
      <c r="E82" s="182"/>
      <c r="F82" s="182"/>
    </row>
    <row r="83" spans="1:6" s="58" customFormat="1" ht="12.75">
      <c r="A83" s="188"/>
      <c r="B83" s="188"/>
      <c r="C83" s="182"/>
      <c r="D83" s="182"/>
      <c r="E83" s="182"/>
      <c r="F83" s="182"/>
    </row>
    <row r="84" spans="1:6" s="58" customFormat="1" ht="12.75">
      <c r="A84" s="188"/>
      <c r="B84" s="188"/>
      <c r="C84" s="182"/>
      <c r="D84" s="182"/>
      <c r="E84" s="182"/>
      <c r="F84" s="182"/>
    </row>
    <row r="85" spans="1:6" s="58" customFormat="1" ht="12.75">
      <c r="A85" s="188"/>
      <c r="B85" s="188"/>
      <c r="C85" s="182"/>
      <c r="D85" s="182"/>
      <c r="E85" s="182"/>
      <c r="F85" s="182"/>
    </row>
    <row r="86" spans="1:6" s="58" customFormat="1" ht="12.75">
      <c r="A86" s="188"/>
      <c r="B86" s="188"/>
      <c r="C86" s="182"/>
      <c r="D86" s="182"/>
      <c r="E86" s="182"/>
      <c r="F86" s="182"/>
    </row>
    <row r="87" spans="1:6" s="58" customFormat="1" ht="12.75">
      <c r="A87" s="188"/>
      <c r="B87" s="188"/>
      <c r="C87" s="182"/>
      <c r="D87" s="182"/>
      <c r="E87" s="182"/>
      <c r="F87" s="182"/>
    </row>
    <row r="88" spans="1:6" s="58" customFormat="1" ht="12.75">
      <c r="A88" s="188"/>
      <c r="B88" s="188"/>
      <c r="C88" s="182"/>
      <c r="D88" s="182"/>
      <c r="E88" s="182"/>
      <c r="F88" s="182"/>
    </row>
    <row r="89" spans="1:6" s="58" customFormat="1" ht="12.75">
      <c r="A89" s="188"/>
      <c r="B89" s="188"/>
      <c r="C89" s="182"/>
      <c r="D89" s="182"/>
      <c r="E89" s="182"/>
      <c r="F89" s="182"/>
    </row>
    <row r="90" spans="1:6" s="58" customFormat="1" ht="12.75">
      <c r="A90" s="188"/>
      <c r="B90" s="188"/>
      <c r="C90" s="182"/>
      <c r="D90" s="182"/>
      <c r="E90" s="182"/>
      <c r="F90" s="182"/>
    </row>
    <row r="91" spans="1:6" s="58" customFormat="1" ht="12.75">
      <c r="A91" s="188"/>
      <c r="B91" s="188"/>
      <c r="C91" s="182"/>
      <c r="D91" s="182"/>
      <c r="E91" s="182"/>
      <c r="F91" s="182"/>
    </row>
    <row r="92" spans="1:6" s="58" customFormat="1" ht="12.75">
      <c r="A92" s="188"/>
      <c r="B92" s="188"/>
      <c r="C92" s="182"/>
      <c r="D92" s="182"/>
      <c r="E92" s="182"/>
      <c r="F92" s="182"/>
    </row>
    <row r="93" spans="1:6" s="58" customFormat="1" ht="12.75">
      <c r="A93" s="188"/>
      <c r="B93" s="188"/>
      <c r="C93" s="182"/>
      <c r="D93" s="182"/>
      <c r="E93" s="182"/>
      <c r="F93" s="182"/>
    </row>
    <row r="94" spans="1:6" s="58" customFormat="1" ht="12.75">
      <c r="A94" s="188"/>
      <c r="B94" s="188"/>
      <c r="C94" s="182"/>
      <c r="D94" s="182"/>
      <c r="E94" s="182"/>
      <c r="F94" s="182"/>
    </row>
    <row r="95" spans="1:6" s="58" customFormat="1" ht="12.75">
      <c r="A95" s="188"/>
      <c r="B95" s="188"/>
      <c r="C95" s="182"/>
      <c r="D95" s="182"/>
      <c r="E95" s="182"/>
      <c r="F95" s="182"/>
    </row>
    <row r="96" spans="1:6" s="58" customFormat="1" ht="12.75">
      <c r="A96" s="188"/>
      <c r="B96" s="188"/>
      <c r="C96" s="182"/>
      <c r="D96" s="182"/>
      <c r="E96" s="182"/>
      <c r="F96" s="182"/>
    </row>
    <row r="97" spans="1:6" s="58" customFormat="1" ht="12.75">
      <c r="A97" s="188"/>
      <c r="B97" s="188"/>
      <c r="C97" s="182"/>
      <c r="D97" s="182"/>
      <c r="E97" s="182"/>
      <c r="F97" s="182"/>
    </row>
    <row r="98" spans="1:6" s="58" customFormat="1" ht="12.75">
      <c r="A98" s="188"/>
      <c r="B98" s="188"/>
      <c r="C98" s="182"/>
      <c r="D98" s="182"/>
      <c r="E98" s="182"/>
      <c r="F98" s="182"/>
    </row>
    <row r="99" spans="1:6" s="58" customFormat="1" ht="12.75">
      <c r="A99" s="188"/>
      <c r="B99" s="188"/>
      <c r="C99" s="182"/>
      <c r="D99" s="182"/>
      <c r="E99" s="182"/>
      <c r="F99" s="182"/>
    </row>
    <row r="100" spans="1:6" s="58" customFormat="1" ht="12.75">
      <c r="A100" s="188"/>
      <c r="B100" s="188"/>
      <c r="C100" s="182"/>
      <c r="D100" s="182"/>
      <c r="E100" s="182"/>
      <c r="F100" s="182"/>
    </row>
    <row r="101" spans="1:6" s="58" customFormat="1" ht="12.75">
      <c r="A101" s="188"/>
      <c r="B101" s="188"/>
      <c r="C101" s="182"/>
      <c r="D101" s="182"/>
      <c r="E101" s="182"/>
      <c r="F101" s="182"/>
    </row>
    <row r="102" spans="1:6" s="58" customFormat="1" ht="12.75">
      <c r="A102" s="188"/>
      <c r="B102" s="188"/>
      <c r="C102" s="182"/>
      <c r="D102" s="182"/>
      <c r="E102" s="182"/>
      <c r="F102" s="182"/>
    </row>
    <row r="103" spans="1:6" s="58" customFormat="1" ht="12.75">
      <c r="A103" s="188"/>
      <c r="B103" s="188"/>
      <c r="C103" s="182"/>
      <c r="D103" s="182"/>
      <c r="E103" s="182"/>
      <c r="F103" s="182"/>
    </row>
    <row r="104" spans="1:6" s="58" customFormat="1" ht="12.75">
      <c r="A104" s="188"/>
      <c r="B104" s="188"/>
      <c r="C104" s="182"/>
      <c r="D104" s="182"/>
      <c r="E104" s="182"/>
      <c r="F104" s="182"/>
    </row>
    <row r="105" spans="1:6" s="58" customFormat="1" ht="12.75">
      <c r="A105" s="188"/>
      <c r="B105" s="188"/>
      <c r="C105" s="182"/>
      <c r="D105" s="182"/>
      <c r="E105" s="182"/>
      <c r="F105" s="182"/>
    </row>
    <row r="106" spans="1:6" s="58" customFormat="1" ht="12.75">
      <c r="A106" s="188"/>
      <c r="B106" s="188"/>
      <c r="C106" s="182"/>
      <c r="D106" s="182"/>
      <c r="E106" s="182"/>
      <c r="F106" s="182"/>
    </row>
    <row r="107" spans="1:6" s="58" customFormat="1" ht="12.75">
      <c r="A107" s="188"/>
      <c r="B107" s="188"/>
      <c r="C107" s="182"/>
      <c r="D107" s="182"/>
      <c r="E107" s="182"/>
      <c r="F107" s="182"/>
    </row>
    <row r="108" spans="1:6" s="58" customFormat="1" ht="12.75">
      <c r="A108" s="188"/>
      <c r="B108" s="188"/>
      <c r="C108" s="182"/>
      <c r="D108" s="182"/>
      <c r="E108" s="182"/>
      <c r="F108" s="182"/>
    </row>
    <row r="109" spans="1:6" s="58" customFormat="1" ht="12.75">
      <c r="A109" s="188"/>
      <c r="B109" s="188"/>
      <c r="C109" s="182"/>
      <c r="D109" s="182"/>
      <c r="E109" s="182"/>
      <c r="F109" s="182"/>
    </row>
    <row r="110" spans="1:6" s="58" customFormat="1" ht="12.75">
      <c r="A110" s="188"/>
      <c r="B110" s="188"/>
      <c r="C110" s="182"/>
      <c r="D110" s="182"/>
      <c r="E110" s="182"/>
      <c r="F110" s="182"/>
    </row>
    <row r="111" spans="1:6" s="58" customFormat="1" ht="12.75">
      <c r="A111" s="188"/>
      <c r="B111" s="188"/>
      <c r="C111" s="182"/>
      <c r="D111" s="182"/>
      <c r="E111" s="182"/>
      <c r="F111" s="182"/>
    </row>
    <row r="112" spans="1:6" s="58" customFormat="1" ht="12.75">
      <c r="A112" s="188"/>
      <c r="B112" s="188"/>
      <c r="C112" s="182"/>
      <c r="D112" s="182"/>
      <c r="E112" s="182"/>
      <c r="F112" s="182"/>
    </row>
    <row r="113" spans="1:6" s="58" customFormat="1" ht="12.75">
      <c r="A113" s="188"/>
      <c r="B113" s="188"/>
      <c r="C113" s="182"/>
      <c r="D113" s="182"/>
      <c r="E113" s="182"/>
      <c r="F113" s="182"/>
    </row>
    <row r="114" spans="1:6" s="58" customFormat="1" ht="12.75">
      <c r="A114" s="188"/>
      <c r="B114" s="188"/>
      <c r="C114" s="182"/>
      <c r="D114" s="182"/>
      <c r="E114" s="182"/>
      <c r="F114" s="182"/>
    </row>
    <row r="115" spans="1:6" s="58" customFormat="1" ht="12.75">
      <c r="A115" s="188"/>
      <c r="B115" s="188"/>
      <c r="C115" s="182"/>
      <c r="D115" s="182"/>
      <c r="E115" s="182"/>
      <c r="F115" s="182"/>
    </row>
    <row r="116" spans="1:6" s="58" customFormat="1" ht="12.75">
      <c r="A116" s="188"/>
      <c r="B116" s="188"/>
      <c r="C116" s="182"/>
      <c r="D116" s="182"/>
      <c r="E116" s="182"/>
      <c r="F116" s="182"/>
    </row>
    <row r="117" spans="1:6" s="58" customFormat="1" ht="12.75">
      <c r="A117" s="188"/>
      <c r="B117" s="188"/>
      <c r="C117" s="182"/>
      <c r="D117" s="182"/>
      <c r="E117" s="182"/>
      <c r="F117" s="182"/>
    </row>
    <row r="118" spans="1:6" s="58" customFormat="1" ht="12.75">
      <c r="A118" s="188"/>
      <c r="B118" s="188"/>
      <c r="C118" s="182"/>
      <c r="D118" s="182"/>
      <c r="E118" s="182"/>
      <c r="F118" s="182"/>
    </row>
    <row r="119" spans="1:6" s="58" customFormat="1" ht="12.75">
      <c r="A119" s="188"/>
      <c r="B119" s="188"/>
      <c r="C119" s="182"/>
      <c r="D119" s="182"/>
      <c r="E119" s="182"/>
      <c r="F119" s="182"/>
    </row>
    <row r="120" spans="1:6" s="58" customFormat="1" ht="12.75">
      <c r="A120" s="188"/>
      <c r="B120" s="188"/>
      <c r="C120" s="182"/>
      <c r="D120" s="182"/>
      <c r="E120" s="182"/>
      <c r="F120" s="182"/>
    </row>
    <row r="121" spans="1:6" s="58" customFormat="1" ht="12.75">
      <c r="A121" s="188"/>
      <c r="B121" s="188"/>
      <c r="C121" s="182"/>
      <c r="D121" s="182"/>
      <c r="E121" s="182"/>
      <c r="F121" s="182"/>
    </row>
    <row r="122" spans="1:6" s="58" customFormat="1" ht="12.75">
      <c r="A122" s="188"/>
      <c r="B122" s="188"/>
      <c r="C122" s="182"/>
      <c r="D122" s="182"/>
      <c r="E122" s="182"/>
      <c r="F122" s="182"/>
    </row>
    <row r="123" spans="1:6" s="58" customFormat="1" ht="12.75">
      <c r="A123" s="188"/>
      <c r="B123" s="188"/>
      <c r="C123" s="182"/>
      <c r="D123" s="182"/>
      <c r="E123" s="182"/>
      <c r="F123" s="182"/>
    </row>
    <row r="124" spans="1:6" s="58" customFormat="1" ht="12.75">
      <c r="A124" s="188"/>
      <c r="B124" s="188"/>
      <c r="C124" s="182"/>
      <c r="D124" s="182"/>
      <c r="E124" s="182"/>
      <c r="F124" s="182"/>
    </row>
    <row r="125" spans="1:6" s="58" customFormat="1" ht="12.75">
      <c r="A125" s="188"/>
      <c r="B125" s="188"/>
      <c r="C125" s="182"/>
      <c r="D125" s="182"/>
      <c r="E125" s="182"/>
      <c r="F125" s="182"/>
    </row>
    <row r="126" spans="1:6" s="58" customFormat="1" ht="12.75">
      <c r="A126" s="188"/>
      <c r="B126" s="188"/>
      <c r="C126" s="182"/>
      <c r="D126" s="182"/>
      <c r="E126" s="182"/>
      <c r="F126" s="182"/>
    </row>
    <row r="127" spans="1:6" s="58" customFormat="1" ht="12.75">
      <c r="A127" s="188"/>
      <c r="B127" s="188"/>
      <c r="C127" s="182"/>
      <c r="D127" s="182"/>
      <c r="E127" s="182"/>
      <c r="F127" s="182"/>
    </row>
    <row r="128" spans="1:6" s="58" customFormat="1" ht="12.75">
      <c r="A128" s="188"/>
      <c r="B128" s="188"/>
      <c r="C128" s="182"/>
      <c r="D128" s="182"/>
      <c r="E128" s="182"/>
      <c r="F128" s="182"/>
    </row>
    <row r="129" spans="1:6" s="58" customFormat="1" ht="12.75">
      <c r="A129" s="188"/>
      <c r="B129" s="188"/>
      <c r="C129" s="182"/>
      <c r="D129" s="182"/>
      <c r="E129" s="182"/>
      <c r="F129" s="182"/>
    </row>
    <row r="130" spans="1:6" s="58" customFormat="1" ht="12.75">
      <c r="A130" s="188"/>
      <c r="B130" s="188"/>
      <c r="C130" s="182"/>
      <c r="D130" s="182"/>
      <c r="E130" s="182"/>
      <c r="F130" s="182"/>
    </row>
    <row r="131" spans="1:6" s="58" customFormat="1" ht="12.75">
      <c r="A131" s="188"/>
      <c r="B131" s="188"/>
      <c r="C131" s="182"/>
      <c r="D131" s="182"/>
      <c r="E131" s="182"/>
      <c r="F131" s="182"/>
    </row>
    <row r="132" spans="1:6" s="58" customFormat="1" ht="12.75">
      <c r="A132" s="188"/>
      <c r="B132" s="188"/>
      <c r="C132" s="182"/>
      <c r="D132" s="182"/>
      <c r="E132" s="182"/>
      <c r="F132" s="182"/>
    </row>
    <row r="133" spans="1:6" s="58" customFormat="1" ht="12.75">
      <c r="A133" s="188"/>
      <c r="B133" s="188"/>
      <c r="C133" s="182"/>
      <c r="D133" s="182"/>
      <c r="E133" s="182"/>
      <c r="F133" s="182"/>
    </row>
    <row r="134" spans="1:6" s="58" customFormat="1" ht="12.75">
      <c r="A134" s="188"/>
      <c r="B134" s="188"/>
      <c r="C134" s="182"/>
      <c r="D134" s="182"/>
      <c r="E134" s="182"/>
      <c r="F134" s="182"/>
    </row>
    <row r="135" spans="1:6" s="58" customFormat="1" ht="12.75">
      <c r="A135" s="188"/>
      <c r="B135" s="188"/>
      <c r="C135" s="182"/>
      <c r="D135" s="182"/>
      <c r="E135" s="182"/>
      <c r="F135" s="182"/>
    </row>
    <row r="136" spans="1:6" s="58" customFormat="1" ht="12.75">
      <c r="A136" s="188"/>
      <c r="B136" s="188"/>
      <c r="C136" s="182"/>
      <c r="D136" s="182"/>
      <c r="E136" s="182"/>
      <c r="F136" s="182"/>
    </row>
    <row r="137" spans="1:6" s="58" customFormat="1" ht="12.75">
      <c r="A137" s="188"/>
      <c r="B137" s="188"/>
      <c r="C137" s="182"/>
      <c r="D137" s="182"/>
      <c r="E137" s="182"/>
      <c r="F137" s="182"/>
    </row>
    <row r="138" spans="1:6" s="58" customFormat="1" ht="12.75">
      <c r="A138" s="188"/>
      <c r="B138" s="188"/>
      <c r="C138" s="182"/>
      <c r="D138" s="182"/>
      <c r="E138" s="182"/>
      <c r="F138" s="182"/>
    </row>
    <row r="139" spans="1:6" s="58" customFormat="1" ht="12.75">
      <c r="A139" s="188"/>
      <c r="B139" s="188"/>
      <c r="C139" s="182"/>
      <c r="D139" s="182"/>
      <c r="E139" s="182"/>
      <c r="F139" s="182"/>
    </row>
    <row r="140" spans="1:6" s="58" customFormat="1" ht="12.75">
      <c r="A140" s="188"/>
      <c r="B140" s="188"/>
      <c r="C140" s="182"/>
      <c r="D140" s="182"/>
      <c r="E140" s="182"/>
      <c r="F140" s="182"/>
    </row>
    <row r="141" spans="1:6" s="58" customFormat="1" ht="12.75">
      <c r="A141" s="188"/>
      <c r="B141" s="188"/>
      <c r="C141" s="182"/>
      <c r="D141" s="182"/>
      <c r="E141" s="182"/>
      <c r="F141" s="182"/>
    </row>
    <row r="142" spans="1:6" s="58" customFormat="1" ht="12.75">
      <c r="A142" s="188"/>
      <c r="B142" s="188"/>
      <c r="C142" s="182"/>
      <c r="D142" s="182"/>
      <c r="E142" s="182"/>
      <c r="F142" s="182"/>
    </row>
    <row r="143" spans="1:6" s="58" customFormat="1" ht="12.75">
      <c r="A143" s="188"/>
      <c r="B143" s="188"/>
      <c r="C143" s="182"/>
      <c r="D143" s="182"/>
      <c r="E143" s="182"/>
      <c r="F143" s="182"/>
    </row>
    <row r="144" spans="1:6" s="58" customFormat="1" ht="12.75">
      <c r="A144" s="188"/>
      <c r="B144" s="188"/>
      <c r="C144" s="182"/>
      <c r="D144" s="182"/>
      <c r="E144" s="182"/>
      <c r="F144" s="182"/>
    </row>
    <row r="145" spans="1:6" s="58" customFormat="1" ht="12.75">
      <c r="A145" s="188"/>
      <c r="B145" s="188"/>
      <c r="C145" s="182"/>
      <c r="D145" s="182"/>
      <c r="E145" s="182"/>
      <c r="F145" s="182"/>
    </row>
    <row r="146" spans="1:6" s="58" customFormat="1" ht="12.75">
      <c r="A146" s="188"/>
      <c r="B146" s="188"/>
      <c r="C146" s="182"/>
      <c r="D146" s="182"/>
      <c r="E146" s="182"/>
      <c r="F146" s="182"/>
    </row>
    <row r="147" spans="1:6" s="58" customFormat="1" ht="12.75">
      <c r="A147" s="188"/>
      <c r="B147" s="188"/>
      <c r="C147" s="182"/>
      <c r="D147" s="182"/>
      <c r="E147" s="182"/>
      <c r="F147" s="182"/>
    </row>
    <row r="148" spans="1:6" s="58" customFormat="1" ht="12.75">
      <c r="A148" s="188"/>
      <c r="B148" s="188"/>
      <c r="C148" s="182"/>
      <c r="D148" s="182"/>
      <c r="E148" s="182"/>
      <c r="F148" s="182"/>
    </row>
    <row r="149" spans="1:6" s="58" customFormat="1" ht="12.75">
      <c r="A149" s="188"/>
      <c r="B149" s="188"/>
      <c r="C149" s="182"/>
      <c r="D149" s="182"/>
      <c r="E149" s="182"/>
      <c r="F149" s="182"/>
    </row>
    <row r="150" spans="1:6" s="58" customFormat="1" ht="12.75">
      <c r="A150" s="188"/>
      <c r="B150" s="188"/>
      <c r="C150" s="182"/>
      <c r="D150" s="182"/>
      <c r="E150" s="182"/>
      <c r="F150" s="182"/>
    </row>
    <row r="151" spans="1:6" s="58" customFormat="1" ht="12.75">
      <c r="A151" s="188"/>
      <c r="B151" s="188"/>
      <c r="C151" s="182"/>
      <c r="D151" s="182"/>
      <c r="E151" s="182"/>
      <c r="F151" s="182"/>
    </row>
    <row r="152" spans="1:6" s="58" customFormat="1" ht="12.75">
      <c r="A152" s="188"/>
      <c r="B152" s="188"/>
      <c r="C152" s="182"/>
      <c r="D152" s="182"/>
      <c r="E152" s="182"/>
      <c r="F152" s="182"/>
    </row>
    <row r="153" spans="1:6" s="58" customFormat="1" ht="12.75">
      <c r="A153" s="188"/>
      <c r="B153" s="188"/>
      <c r="C153" s="182"/>
      <c r="D153" s="182"/>
      <c r="E153" s="182"/>
      <c r="F153" s="182"/>
    </row>
    <row r="154" spans="1:6" s="58" customFormat="1" ht="12.75">
      <c r="A154" s="188"/>
      <c r="B154" s="188"/>
      <c r="C154" s="182"/>
      <c r="D154" s="182"/>
      <c r="E154" s="182"/>
      <c r="F154" s="182"/>
    </row>
    <row r="155" spans="1:6" s="58" customFormat="1" ht="12.75">
      <c r="A155" s="188"/>
      <c r="B155" s="188"/>
      <c r="C155" s="182"/>
      <c r="D155" s="182"/>
      <c r="E155" s="182"/>
      <c r="F155" s="182"/>
    </row>
    <row r="156" spans="1:6" s="58" customFormat="1" ht="12.75">
      <c r="A156" s="188"/>
      <c r="B156" s="188"/>
      <c r="C156" s="182"/>
      <c r="D156" s="182"/>
      <c r="E156" s="182"/>
      <c r="F156" s="182"/>
    </row>
    <row r="157" spans="1:6" s="58" customFormat="1" ht="12.75">
      <c r="A157" s="188"/>
      <c r="B157" s="188"/>
      <c r="C157" s="182"/>
      <c r="D157" s="182"/>
      <c r="E157" s="182"/>
      <c r="F157" s="182"/>
    </row>
    <row r="158" spans="1:6" s="58" customFormat="1" ht="12.75">
      <c r="A158" s="188"/>
      <c r="B158" s="188"/>
      <c r="C158" s="182"/>
      <c r="D158" s="182"/>
      <c r="E158" s="182"/>
      <c r="F158" s="182"/>
    </row>
    <row r="159" spans="1:6" s="58" customFormat="1" ht="12.75">
      <c r="A159" s="188"/>
      <c r="B159" s="188"/>
      <c r="C159" s="182"/>
      <c r="D159" s="182"/>
      <c r="E159" s="182"/>
      <c r="F159" s="182"/>
    </row>
    <row r="160" spans="1:6" s="58" customFormat="1" ht="12.75">
      <c r="A160" s="188"/>
      <c r="B160" s="188"/>
      <c r="C160" s="182"/>
      <c r="D160" s="182"/>
      <c r="E160" s="182"/>
      <c r="F160" s="182"/>
    </row>
    <row r="161" spans="1:6" s="58" customFormat="1" ht="12.75">
      <c r="A161" s="188"/>
      <c r="B161" s="188"/>
      <c r="C161" s="182"/>
      <c r="D161" s="182"/>
      <c r="E161" s="182"/>
      <c r="F161" s="182"/>
    </row>
    <row r="162" spans="1:6" s="58" customFormat="1" ht="12.75">
      <c r="A162" s="188"/>
      <c r="B162" s="188"/>
      <c r="C162" s="182"/>
      <c r="D162" s="182"/>
      <c r="E162" s="182"/>
      <c r="F162" s="182"/>
    </row>
    <row r="163" spans="1:6" s="58" customFormat="1" ht="12.75">
      <c r="A163" s="188"/>
      <c r="B163" s="188"/>
      <c r="C163" s="182"/>
      <c r="D163" s="182"/>
      <c r="E163" s="182"/>
      <c r="F163" s="182"/>
    </row>
    <row r="164" spans="1:6" s="58" customFormat="1" ht="12.75">
      <c r="A164" s="188"/>
      <c r="B164" s="188"/>
      <c r="C164" s="182"/>
      <c r="D164" s="182"/>
      <c r="E164" s="182"/>
      <c r="F164" s="182"/>
    </row>
    <row r="165" spans="1:6" s="58" customFormat="1" ht="12.75">
      <c r="A165" s="188"/>
      <c r="B165" s="188"/>
      <c r="C165" s="182"/>
      <c r="D165" s="182"/>
      <c r="E165" s="182"/>
      <c r="F165" s="182"/>
    </row>
    <row r="166" spans="1:6" s="58" customFormat="1" ht="12.75">
      <c r="A166" s="188"/>
      <c r="B166" s="188"/>
      <c r="C166" s="182"/>
      <c r="D166" s="182"/>
      <c r="E166" s="182"/>
      <c r="F166" s="182"/>
    </row>
    <row r="167" spans="1:6" s="58" customFormat="1" ht="12.75">
      <c r="A167" s="188"/>
      <c r="B167" s="188"/>
      <c r="C167" s="182"/>
      <c r="D167" s="182"/>
      <c r="E167" s="182"/>
      <c r="F167" s="182"/>
    </row>
    <row r="168" spans="1:6" s="58" customFormat="1" ht="12.75">
      <c r="A168" s="188"/>
      <c r="B168" s="188"/>
      <c r="C168" s="182"/>
      <c r="D168" s="182"/>
      <c r="E168" s="182"/>
      <c r="F168" s="182"/>
    </row>
    <row r="169" spans="1:6" s="58" customFormat="1" ht="12.75">
      <c r="A169" s="188"/>
      <c r="B169" s="188"/>
      <c r="C169" s="182"/>
      <c r="D169" s="182"/>
      <c r="E169" s="182"/>
      <c r="F169" s="182"/>
    </row>
    <row r="170" spans="1:6" s="58" customFormat="1" ht="12.75">
      <c r="A170" s="188"/>
      <c r="B170" s="188"/>
      <c r="C170" s="182"/>
      <c r="D170" s="182"/>
      <c r="E170" s="182"/>
      <c r="F170" s="182"/>
    </row>
    <row r="171" spans="1:6" s="58" customFormat="1" ht="12.75">
      <c r="A171" s="188"/>
      <c r="B171" s="188"/>
      <c r="C171" s="182"/>
      <c r="D171" s="182"/>
      <c r="E171" s="182"/>
      <c r="F171" s="182"/>
    </row>
    <row r="172" spans="1:6" s="58" customFormat="1" ht="12.75">
      <c r="A172" s="188"/>
      <c r="B172" s="188"/>
      <c r="C172" s="182"/>
      <c r="D172" s="182"/>
      <c r="E172" s="182"/>
      <c r="F172" s="182"/>
    </row>
    <row r="173" spans="1:6" s="58" customFormat="1" ht="12.75">
      <c r="A173" s="188"/>
      <c r="B173" s="188"/>
      <c r="C173" s="182"/>
      <c r="D173" s="182"/>
      <c r="E173" s="182"/>
      <c r="F173" s="182"/>
    </row>
    <row r="174" spans="1:6" s="58" customFormat="1" ht="12.75">
      <c r="A174" s="188"/>
      <c r="B174" s="188"/>
      <c r="C174" s="182"/>
      <c r="D174" s="182"/>
      <c r="E174" s="182"/>
      <c r="F174" s="182"/>
    </row>
    <row r="175" spans="1:6" s="58" customFormat="1" ht="12.75">
      <c r="A175" s="188"/>
      <c r="B175" s="188"/>
      <c r="C175" s="182"/>
      <c r="D175" s="182"/>
      <c r="E175" s="182"/>
      <c r="F175" s="182"/>
    </row>
    <row r="176" spans="1:6" s="58" customFormat="1" ht="12.75">
      <c r="A176" s="188"/>
      <c r="B176" s="188"/>
      <c r="C176" s="182"/>
      <c r="D176" s="182"/>
      <c r="E176" s="182"/>
      <c r="F176" s="182"/>
    </row>
    <row r="177" spans="1:6" s="58" customFormat="1" ht="12.75">
      <c r="A177" s="188"/>
      <c r="B177" s="188"/>
      <c r="C177" s="182"/>
      <c r="D177" s="182"/>
      <c r="E177" s="182"/>
      <c r="F177" s="182"/>
    </row>
    <row r="178" spans="1:6" s="58" customFormat="1" ht="12.75">
      <c r="A178" s="188"/>
      <c r="B178" s="188"/>
      <c r="C178" s="182"/>
      <c r="D178" s="182"/>
      <c r="E178" s="182"/>
      <c r="F178" s="182"/>
    </row>
    <row r="179" spans="1:6" s="58" customFormat="1" ht="12.75">
      <c r="A179" s="188"/>
      <c r="B179" s="188"/>
      <c r="C179" s="182"/>
      <c r="D179" s="182"/>
      <c r="E179" s="182"/>
      <c r="F179" s="182"/>
    </row>
    <row r="180" spans="1:6" s="58" customFormat="1" ht="12.75">
      <c r="A180" s="188"/>
      <c r="B180" s="188"/>
      <c r="C180" s="182"/>
      <c r="D180" s="182"/>
      <c r="E180" s="182"/>
      <c r="F180" s="182"/>
    </row>
    <row r="181" spans="1:6" s="58" customFormat="1" ht="12.75">
      <c r="A181" s="188"/>
      <c r="B181" s="188"/>
      <c r="C181" s="182"/>
      <c r="D181" s="182"/>
      <c r="E181" s="182"/>
      <c r="F181" s="182"/>
    </row>
    <row r="182" spans="1:6" s="58" customFormat="1" ht="12.75">
      <c r="A182" s="188"/>
      <c r="B182" s="188"/>
      <c r="C182" s="182"/>
      <c r="D182" s="182"/>
      <c r="E182" s="182"/>
      <c r="F182" s="182"/>
    </row>
    <row r="183" spans="1:6" s="58" customFormat="1" ht="12.75">
      <c r="A183" s="188"/>
      <c r="B183" s="188"/>
      <c r="C183" s="182"/>
      <c r="D183" s="182"/>
      <c r="E183" s="182"/>
      <c r="F183" s="182"/>
    </row>
    <row r="184" spans="1:6" s="58" customFormat="1" ht="12.75">
      <c r="A184" s="188"/>
      <c r="B184" s="188"/>
      <c r="C184" s="182"/>
      <c r="D184" s="182"/>
      <c r="E184" s="182"/>
      <c r="F184" s="182"/>
    </row>
    <row r="185" spans="1:6" s="58" customFormat="1" ht="12.75">
      <c r="A185" s="188"/>
      <c r="B185" s="188"/>
      <c r="C185" s="182"/>
      <c r="D185" s="182"/>
      <c r="E185" s="182"/>
      <c r="F185" s="182"/>
    </row>
    <row r="186" spans="1:6" s="58" customFormat="1" ht="12.75">
      <c r="A186" s="188"/>
      <c r="B186" s="188"/>
      <c r="C186" s="182"/>
      <c r="D186" s="182"/>
      <c r="E186" s="182"/>
      <c r="F186" s="182"/>
    </row>
    <row r="187" spans="1:6" s="58" customFormat="1" ht="12.75">
      <c r="A187" s="188"/>
      <c r="B187" s="188"/>
      <c r="C187" s="182"/>
      <c r="D187" s="182"/>
      <c r="E187" s="182"/>
      <c r="F187" s="182"/>
    </row>
    <row r="188" spans="1:6" s="58" customFormat="1" ht="12.75">
      <c r="A188" s="188"/>
      <c r="B188" s="188"/>
      <c r="C188" s="182"/>
      <c r="D188" s="182"/>
      <c r="E188" s="182"/>
      <c r="F188" s="182"/>
    </row>
    <row r="189" spans="1:6" s="58" customFormat="1" ht="12.75">
      <c r="A189" s="188"/>
      <c r="B189" s="188"/>
      <c r="C189" s="182"/>
      <c r="D189" s="182"/>
      <c r="E189" s="182"/>
      <c r="F189" s="182"/>
    </row>
    <row r="190" spans="1:6" s="58" customFormat="1" ht="12.75">
      <c r="A190" s="188"/>
      <c r="B190" s="188"/>
      <c r="C190" s="182"/>
      <c r="D190" s="182"/>
      <c r="E190" s="182"/>
      <c r="F190" s="182"/>
    </row>
    <row r="191" spans="1:6" s="58" customFormat="1" ht="12.75">
      <c r="A191" s="188"/>
      <c r="B191" s="188"/>
      <c r="C191" s="182"/>
      <c r="D191" s="182"/>
      <c r="E191" s="182"/>
      <c r="F191" s="182"/>
    </row>
    <row r="192" spans="1:6" s="58" customFormat="1" ht="12.75">
      <c r="A192" s="188"/>
      <c r="B192" s="188"/>
      <c r="C192" s="182"/>
      <c r="D192" s="182"/>
      <c r="E192" s="182"/>
      <c r="F192" s="182"/>
    </row>
    <row r="193" spans="1:6" s="58" customFormat="1" ht="12.75">
      <c r="A193" s="188"/>
      <c r="B193" s="188"/>
      <c r="C193" s="182"/>
      <c r="D193" s="182"/>
      <c r="E193" s="182"/>
      <c r="F193" s="182"/>
    </row>
    <row r="194" spans="1:6" s="58" customFormat="1" ht="12.75">
      <c r="A194" s="188"/>
      <c r="B194" s="188"/>
      <c r="C194" s="182"/>
      <c r="D194" s="182"/>
      <c r="E194" s="182"/>
      <c r="F194" s="182"/>
    </row>
    <row r="195" spans="1:6" s="58" customFormat="1" ht="12.75">
      <c r="A195" s="188"/>
      <c r="B195" s="188"/>
      <c r="C195" s="182"/>
      <c r="D195" s="182"/>
      <c r="E195" s="182"/>
      <c r="F195" s="182"/>
    </row>
    <row r="196" spans="1:6" s="58" customFormat="1" ht="12.75">
      <c r="A196" s="188"/>
      <c r="B196" s="188"/>
      <c r="C196" s="182"/>
      <c r="D196" s="182"/>
      <c r="E196" s="182"/>
      <c r="F196" s="182"/>
    </row>
    <row r="197" spans="1:6" s="58" customFormat="1" ht="12.75">
      <c r="A197" s="188"/>
      <c r="B197" s="188"/>
      <c r="C197" s="182"/>
      <c r="D197" s="182"/>
      <c r="E197" s="182"/>
      <c r="F197" s="182"/>
    </row>
    <row r="198" spans="1:6" s="58" customFormat="1" ht="12.75">
      <c r="A198" s="188"/>
      <c r="B198" s="188"/>
      <c r="C198" s="182"/>
      <c r="D198" s="182"/>
      <c r="E198" s="182"/>
      <c r="F198" s="182"/>
    </row>
    <row r="199" spans="1:6" s="58" customFormat="1" ht="12.75">
      <c r="A199" s="188"/>
      <c r="B199" s="188"/>
      <c r="C199" s="182"/>
      <c r="D199" s="182"/>
      <c r="E199" s="182"/>
      <c r="F199" s="182"/>
    </row>
    <row r="200" spans="1:6" s="58" customFormat="1" ht="12.75">
      <c r="A200" s="188"/>
      <c r="B200" s="188"/>
      <c r="C200" s="182"/>
      <c r="D200" s="182"/>
      <c r="E200" s="182"/>
      <c r="F200" s="182"/>
    </row>
    <row r="201" spans="1:6" s="58" customFormat="1" ht="12.75">
      <c r="A201" s="188"/>
      <c r="B201" s="188"/>
      <c r="C201" s="182"/>
      <c r="D201" s="182"/>
      <c r="E201" s="182"/>
      <c r="F201" s="182"/>
    </row>
    <row r="202" spans="1:6" s="58" customFormat="1" ht="12.75">
      <c r="A202" s="188"/>
      <c r="B202" s="188"/>
      <c r="C202" s="182"/>
      <c r="D202" s="182"/>
      <c r="E202" s="182"/>
      <c r="F202" s="182"/>
    </row>
    <row r="203" spans="1:6" s="58" customFormat="1" ht="12.75">
      <c r="A203" s="188"/>
      <c r="B203" s="188"/>
      <c r="C203" s="182"/>
      <c r="D203" s="182"/>
      <c r="E203" s="182"/>
      <c r="F203" s="182"/>
    </row>
    <row r="204" spans="1:6" s="58" customFormat="1" ht="12.75">
      <c r="A204" s="188"/>
      <c r="B204" s="188"/>
      <c r="C204" s="182"/>
      <c r="D204" s="182"/>
      <c r="E204" s="182"/>
      <c r="F204" s="182"/>
    </row>
    <row r="205" spans="1:6" s="58" customFormat="1" ht="12.75">
      <c r="A205" s="188"/>
      <c r="B205" s="188"/>
      <c r="C205" s="182"/>
      <c r="D205" s="182"/>
      <c r="E205" s="182"/>
      <c r="F205" s="182"/>
    </row>
    <row r="206" spans="1:6" s="58" customFormat="1" ht="12.75">
      <c r="A206" s="188"/>
      <c r="B206" s="188"/>
      <c r="C206" s="182"/>
      <c r="D206" s="182"/>
      <c r="E206" s="182"/>
      <c r="F206" s="182"/>
    </row>
    <row r="207" spans="1:6" s="58" customFormat="1" ht="12.75">
      <c r="A207" s="188"/>
      <c r="B207" s="188"/>
      <c r="C207" s="182"/>
      <c r="D207" s="182"/>
      <c r="E207" s="182"/>
      <c r="F207" s="182"/>
    </row>
    <row r="208" spans="1:6" s="58" customFormat="1" ht="12.75">
      <c r="A208" s="188"/>
      <c r="B208" s="188"/>
      <c r="C208" s="182"/>
      <c r="D208" s="182"/>
      <c r="E208" s="182"/>
      <c r="F208" s="182"/>
    </row>
    <row r="209" spans="1:6" s="58" customFormat="1" ht="12.75">
      <c r="A209" s="188"/>
      <c r="B209" s="188"/>
      <c r="C209" s="182"/>
      <c r="D209" s="182"/>
      <c r="E209" s="182"/>
      <c r="F209" s="182"/>
    </row>
    <row r="210" spans="1:6" s="58" customFormat="1" ht="12.75">
      <c r="A210" s="188"/>
      <c r="B210" s="188"/>
      <c r="C210" s="182"/>
      <c r="D210" s="182"/>
      <c r="E210" s="182"/>
      <c r="F210" s="182"/>
    </row>
    <row r="211" spans="1:6" s="58" customFormat="1" ht="12.75">
      <c r="A211" s="188"/>
      <c r="B211" s="188"/>
      <c r="C211" s="182"/>
      <c r="D211" s="182"/>
      <c r="E211" s="182"/>
      <c r="F211" s="182"/>
    </row>
    <row r="212" spans="1:6" s="58" customFormat="1" ht="12.75">
      <c r="A212" s="188"/>
      <c r="B212" s="188"/>
      <c r="C212" s="182"/>
      <c r="D212" s="182"/>
      <c r="E212" s="182"/>
      <c r="F212" s="182"/>
    </row>
    <row r="213" spans="1:6" s="58" customFormat="1" ht="12.75">
      <c r="A213" s="188"/>
      <c r="B213" s="188"/>
      <c r="C213" s="182"/>
      <c r="D213" s="182"/>
      <c r="E213" s="182"/>
      <c r="F213" s="182"/>
    </row>
    <row r="214" spans="1:6" s="58" customFormat="1" ht="12.75">
      <c r="A214" s="188"/>
      <c r="B214" s="188"/>
      <c r="C214" s="182"/>
      <c r="D214" s="182"/>
      <c r="E214" s="182"/>
      <c r="F214" s="182"/>
    </row>
    <row r="215" spans="1:6" s="58" customFormat="1" ht="12.75">
      <c r="A215" s="188"/>
      <c r="B215" s="188"/>
      <c r="C215" s="182"/>
      <c r="D215" s="182"/>
      <c r="E215" s="182"/>
      <c r="F215" s="182"/>
    </row>
    <row r="216" spans="1:6" s="58" customFormat="1" ht="12.75">
      <c r="A216" s="188"/>
      <c r="B216" s="188"/>
      <c r="C216" s="182"/>
      <c r="D216" s="182"/>
      <c r="E216" s="182"/>
      <c r="F216" s="182"/>
    </row>
    <row r="217" spans="1:6" s="58" customFormat="1" ht="12.75">
      <c r="A217" s="188"/>
      <c r="B217" s="188"/>
      <c r="C217" s="182"/>
      <c r="D217" s="182"/>
      <c r="E217" s="182"/>
      <c r="F217" s="182"/>
    </row>
    <row r="218" spans="1:6" s="58" customFormat="1" ht="12.75">
      <c r="A218" s="188"/>
      <c r="B218" s="188"/>
      <c r="C218" s="182"/>
      <c r="D218" s="182"/>
      <c r="E218" s="182"/>
      <c r="F218" s="182"/>
    </row>
    <row r="219" spans="1:6" s="58" customFormat="1" ht="12.75">
      <c r="A219" s="188"/>
      <c r="B219" s="188"/>
      <c r="C219" s="182"/>
      <c r="D219" s="182"/>
      <c r="E219" s="182"/>
      <c r="F219" s="182"/>
    </row>
    <row r="220" spans="1:6" s="58" customFormat="1" ht="12.75">
      <c r="A220" s="188"/>
      <c r="B220" s="188"/>
      <c r="C220" s="182"/>
      <c r="D220" s="182"/>
      <c r="E220" s="182"/>
      <c r="F220" s="182"/>
    </row>
    <row r="221" spans="1:6" s="58" customFormat="1" ht="12.75">
      <c r="A221" s="188"/>
      <c r="B221" s="188"/>
      <c r="C221" s="182"/>
      <c r="D221" s="182"/>
      <c r="E221" s="182"/>
      <c r="F221" s="182"/>
    </row>
    <row r="222" spans="1:6" s="58" customFormat="1" ht="12.75">
      <c r="A222" s="188"/>
      <c r="B222" s="188"/>
      <c r="C222" s="182"/>
      <c r="D222" s="182"/>
      <c r="E222" s="182"/>
      <c r="F222" s="182"/>
    </row>
    <row r="223" spans="1:6" s="58" customFormat="1" ht="12.75">
      <c r="A223" s="188"/>
      <c r="B223" s="188"/>
      <c r="C223" s="182"/>
      <c r="D223" s="182"/>
      <c r="E223" s="182"/>
      <c r="F223" s="182"/>
    </row>
    <row r="224" spans="1:6" s="58" customFormat="1" ht="12.75">
      <c r="A224" s="188"/>
      <c r="B224" s="188"/>
      <c r="C224" s="182"/>
      <c r="D224" s="182"/>
      <c r="E224" s="182"/>
      <c r="F224" s="182"/>
    </row>
    <row r="225" spans="1:6" s="58" customFormat="1" ht="12.75">
      <c r="A225" s="188"/>
      <c r="B225" s="188"/>
      <c r="C225" s="182"/>
      <c r="D225" s="182"/>
      <c r="E225" s="182"/>
      <c r="F225" s="182"/>
    </row>
    <row r="226" spans="1:6" s="58" customFormat="1" ht="12.75">
      <c r="A226" s="188"/>
      <c r="B226" s="188"/>
      <c r="C226" s="182"/>
      <c r="D226" s="182"/>
      <c r="E226" s="182"/>
      <c r="F226" s="182"/>
    </row>
    <row r="227" spans="1:6" s="58" customFormat="1" ht="12.75">
      <c r="A227" s="188"/>
      <c r="B227" s="188"/>
      <c r="C227" s="182"/>
      <c r="D227" s="182"/>
      <c r="E227" s="182"/>
      <c r="F227" s="182"/>
    </row>
    <row r="228" spans="1:6" s="58" customFormat="1" ht="12.75">
      <c r="A228" s="188"/>
      <c r="B228" s="188"/>
      <c r="C228" s="182"/>
      <c r="D228" s="182"/>
      <c r="E228" s="182"/>
      <c r="F228" s="182"/>
    </row>
    <row r="229" spans="1:6" s="58" customFormat="1" ht="12.75">
      <c r="A229" s="188"/>
      <c r="B229" s="188"/>
      <c r="C229" s="182"/>
      <c r="D229" s="182"/>
      <c r="E229" s="182"/>
      <c r="F229" s="182"/>
    </row>
    <row r="230" spans="1:6" s="58" customFormat="1" ht="12.75">
      <c r="A230" s="188"/>
      <c r="B230" s="188"/>
      <c r="C230" s="182"/>
      <c r="D230" s="182"/>
      <c r="E230" s="182"/>
      <c r="F230" s="182"/>
    </row>
    <row r="231" spans="1:6" s="58" customFormat="1" ht="12.75">
      <c r="A231" s="188"/>
      <c r="B231" s="188"/>
      <c r="C231" s="182"/>
      <c r="D231" s="182"/>
      <c r="E231" s="182"/>
      <c r="F231" s="182"/>
    </row>
    <row r="232" spans="1:6" s="58" customFormat="1" ht="12.75">
      <c r="A232" s="188"/>
      <c r="B232" s="188"/>
      <c r="C232" s="182"/>
      <c r="D232" s="182"/>
      <c r="E232" s="182"/>
      <c r="F232" s="182"/>
    </row>
    <row r="233" spans="1:6" s="58" customFormat="1" ht="12.75">
      <c r="A233" s="188"/>
      <c r="B233" s="188"/>
      <c r="C233" s="182"/>
      <c r="D233" s="182"/>
      <c r="E233" s="182"/>
      <c r="F233" s="182"/>
    </row>
    <row r="234" spans="1:6" s="58" customFormat="1" ht="12.75">
      <c r="A234" s="188"/>
      <c r="B234" s="188"/>
      <c r="C234" s="182"/>
      <c r="D234" s="182"/>
      <c r="E234" s="182"/>
      <c r="F234" s="182"/>
    </row>
    <row r="235" spans="1:6" s="58" customFormat="1" ht="12.75">
      <c r="A235" s="188"/>
      <c r="B235" s="188"/>
      <c r="C235" s="182"/>
      <c r="D235" s="182"/>
      <c r="E235" s="182"/>
      <c r="F235" s="182"/>
    </row>
    <row r="236" spans="1:6" s="58" customFormat="1" ht="12.75">
      <c r="A236" s="188"/>
      <c r="B236" s="188"/>
      <c r="C236" s="182"/>
      <c r="D236" s="182"/>
      <c r="E236" s="182"/>
      <c r="F236" s="182"/>
    </row>
    <row r="237" spans="1:6" s="58" customFormat="1" ht="12.75">
      <c r="A237" s="188"/>
      <c r="B237" s="188"/>
      <c r="C237" s="182"/>
      <c r="D237" s="182"/>
      <c r="E237" s="182"/>
      <c r="F237" s="182"/>
    </row>
    <row r="238" spans="1:6" s="58" customFormat="1" ht="12.75">
      <c r="A238" s="188"/>
      <c r="B238" s="188"/>
      <c r="C238" s="182"/>
      <c r="D238" s="182"/>
      <c r="E238" s="182"/>
      <c r="F238" s="182"/>
    </row>
    <row r="239" spans="1:6" s="58" customFormat="1" ht="12.75">
      <c r="A239" s="188"/>
      <c r="B239" s="188"/>
      <c r="C239" s="182"/>
      <c r="D239" s="182"/>
      <c r="E239" s="182"/>
      <c r="F239" s="182"/>
    </row>
    <row r="240" spans="1:6" s="58" customFormat="1" ht="12.75">
      <c r="A240" s="188"/>
      <c r="B240" s="188"/>
      <c r="C240" s="182"/>
      <c r="D240" s="182"/>
      <c r="E240" s="182"/>
      <c r="F240" s="182"/>
    </row>
    <row r="241" spans="1:6" s="58" customFormat="1" ht="12.75">
      <c r="A241" s="188"/>
      <c r="B241" s="188"/>
      <c r="C241" s="182"/>
      <c r="D241" s="182"/>
      <c r="E241" s="182"/>
      <c r="F241" s="182"/>
    </row>
    <row r="242" spans="1:6" s="58" customFormat="1" ht="12.75">
      <c r="A242" s="188"/>
      <c r="B242" s="188"/>
      <c r="C242" s="182"/>
      <c r="D242" s="182"/>
      <c r="E242" s="182"/>
      <c r="F242" s="182"/>
    </row>
    <row r="243" spans="1:6" s="58" customFormat="1" ht="12.75">
      <c r="A243" s="188"/>
      <c r="B243" s="188"/>
      <c r="C243" s="182"/>
      <c r="D243" s="182"/>
      <c r="E243" s="182"/>
      <c r="F243" s="182"/>
    </row>
    <row r="244" spans="1:6" s="58" customFormat="1" ht="12.75">
      <c r="A244" s="188"/>
      <c r="B244" s="188"/>
      <c r="C244" s="182"/>
      <c r="D244" s="182"/>
      <c r="E244" s="182"/>
      <c r="F244" s="182"/>
    </row>
    <row r="245" spans="1:6" s="58" customFormat="1" ht="12.75">
      <c r="A245" s="188"/>
      <c r="B245" s="188"/>
      <c r="C245" s="182"/>
      <c r="D245" s="182"/>
      <c r="E245" s="182"/>
      <c r="F245" s="182"/>
    </row>
    <row r="246" spans="1:6" s="58" customFormat="1" ht="12.75">
      <c r="A246" s="188"/>
      <c r="B246" s="188"/>
      <c r="C246" s="182"/>
      <c r="D246" s="182"/>
      <c r="E246" s="182"/>
      <c r="F246" s="182"/>
    </row>
    <row r="247" spans="1:6" s="58" customFormat="1" ht="12.75">
      <c r="A247" s="188"/>
      <c r="B247" s="188"/>
      <c r="C247" s="182"/>
      <c r="D247" s="182"/>
      <c r="E247" s="182"/>
      <c r="F247" s="182"/>
    </row>
    <row r="248" spans="1:6" s="58" customFormat="1" ht="12.75">
      <c r="A248" s="188"/>
      <c r="B248" s="188"/>
      <c r="C248" s="182"/>
      <c r="D248" s="182"/>
      <c r="E248" s="182"/>
      <c r="F248" s="182"/>
    </row>
    <row r="249" spans="1:6" s="58" customFormat="1" ht="12.75">
      <c r="A249" s="188"/>
      <c r="B249" s="188"/>
      <c r="C249" s="182"/>
      <c r="D249" s="182"/>
      <c r="E249" s="182"/>
      <c r="F249" s="182"/>
    </row>
    <row r="250" spans="1:6" s="58" customFormat="1" ht="12.75">
      <c r="A250" s="188"/>
      <c r="B250" s="188"/>
      <c r="C250" s="182"/>
      <c r="D250" s="182"/>
      <c r="E250" s="182"/>
      <c r="F250" s="182"/>
    </row>
    <row r="251" spans="1:6" s="58" customFormat="1" ht="12.75">
      <c r="A251" s="188"/>
      <c r="B251" s="188"/>
      <c r="C251" s="182"/>
      <c r="D251" s="182"/>
      <c r="E251" s="182"/>
      <c r="F251" s="182"/>
    </row>
    <row r="252" spans="1:6" s="58" customFormat="1" ht="12.75">
      <c r="A252" s="188"/>
      <c r="B252" s="188"/>
      <c r="C252" s="182"/>
      <c r="D252" s="182"/>
      <c r="E252" s="182"/>
      <c r="F252" s="182"/>
    </row>
    <row r="253" spans="1:6" s="58" customFormat="1" ht="12.75">
      <c r="A253" s="188"/>
      <c r="B253" s="188"/>
      <c r="C253" s="182"/>
      <c r="D253" s="182"/>
      <c r="E253" s="182"/>
      <c r="F253" s="182"/>
    </row>
    <row r="254" spans="1:6" s="58" customFormat="1" ht="12.75">
      <c r="A254" s="188"/>
      <c r="B254" s="188"/>
      <c r="C254" s="182"/>
      <c r="D254" s="182"/>
      <c r="E254" s="182"/>
      <c r="F254" s="182"/>
    </row>
    <row r="255" spans="1:6" s="58" customFormat="1" ht="12.75">
      <c r="A255" s="188"/>
      <c r="B255" s="188"/>
      <c r="C255" s="182"/>
      <c r="D255" s="182"/>
      <c r="E255" s="182"/>
      <c r="F255" s="182"/>
    </row>
    <row r="256" spans="1:6" s="58" customFormat="1" ht="12.75">
      <c r="A256" s="188"/>
      <c r="B256" s="188"/>
      <c r="C256" s="182"/>
      <c r="D256" s="182"/>
      <c r="E256" s="182"/>
      <c r="F256" s="182"/>
    </row>
    <row r="257" spans="1:6" s="58" customFormat="1" ht="12.75">
      <c r="A257" s="188"/>
      <c r="B257" s="188"/>
      <c r="C257" s="182"/>
      <c r="D257" s="182"/>
      <c r="E257" s="182"/>
      <c r="F257" s="182"/>
    </row>
    <row r="258" spans="1:6" s="58" customFormat="1" ht="12.75">
      <c r="A258" s="188"/>
      <c r="B258" s="188"/>
      <c r="C258" s="182"/>
      <c r="D258" s="182"/>
      <c r="E258" s="182"/>
      <c r="F258" s="182"/>
    </row>
    <row r="259" spans="1:6" s="58" customFormat="1" ht="12.75">
      <c r="A259" s="188"/>
      <c r="B259" s="188"/>
      <c r="C259" s="182"/>
      <c r="D259" s="182"/>
      <c r="E259" s="182"/>
      <c r="F259" s="182"/>
    </row>
    <row r="260" spans="1:6" s="58" customFormat="1" ht="12.75">
      <c r="A260" s="188"/>
      <c r="B260" s="188"/>
      <c r="C260" s="182"/>
      <c r="D260" s="182"/>
      <c r="E260" s="182"/>
      <c r="F260" s="182"/>
    </row>
    <row r="261" spans="1:6" s="58" customFormat="1" ht="12.75">
      <c r="A261" s="188"/>
      <c r="B261" s="188"/>
      <c r="C261" s="182"/>
      <c r="D261" s="182"/>
      <c r="E261" s="182"/>
      <c r="F261" s="182"/>
    </row>
    <row r="262" spans="1:6" s="58" customFormat="1" ht="12.75">
      <c r="A262" s="188"/>
      <c r="B262" s="188"/>
      <c r="C262" s="182"/>
      <c r="D262" s="182"/>
      <c r="E262" s="182"/>
      <c r="F262" s="182"/>
    </row>
    <row r="263" spans="1:6" s="58" customFormat="1" ht="12.75">
      <c r="A263" s="188"/>
      <c r="B263" s="188"/>
      <c r="C263" s="182"/>
      <c r="D263" s="182"/>
      <c r="E263" s="182"/>
      <c r="F263" s="182"/>
    </row>
    <row r="264" spans="1:6" s="58" customFormat="1" ht="12.75">
      <c r="A264" s="188"/>
      <c r="B264" s="188"/>
      <c r="C264" s="182"/>
      <c r="D264" s="182"/>
      <c r="E264" s="182"/>
      <c r="F264" s="182"/>
    </row>
    <row r="265" spans="1:6" s="58" customFormat="1" ht="12.75">
      <c r="A265" s="188"/>
      <c r="B265" s="188"/>
      <c r="C265" s="182"/>
      <c r="D265" s="182"/>
      <c r="E265" s="182"/>
      <c r="F265" s="182"/>
    </row>
    <row r="266" spans="1:6" s="58" customFormat="1" ht="12.75">
      <c r="A266" s="188"/>
      <c r="B266" s="188"/>
      <c r="C266" s="182"/>
      <c r="D266" s="182"/>
      <c r="E266" s="182"/>
      <c r="F266" s="182"/>
    </row>
    <row r="267" spans="1:6" s="58" customFormat="1" ht="12.75">
      <c r="A267" s="188"/>
      <c r="B267" s="188"/>
      <c r="C267" s="182"/>
      <c r="D267" s="182"/>
      <c r="E267" s="182"/>
      <c r="F267" s="182"/>
    </row>
    <row r="268" spans="1:6" s="58" customFormat="1" ht="12.75">
      <c r="A268" s="188"/>
      <c r="B268" s="188"/>
      <c r="C268" s="182"/>
      <c r="D268" s="182"/>
      <c r="E268" s="182"/>
      <c r="F268" s="182"/>
    </row>
    <row r="269" spans="1:6" s="58" customFormat="1" ht="12.75">
      <c r="A269" s="188"/>
      <c r="B269" s="188"/>
      <c r="C269" s="182"/>
      <c r="D269" s="182"/>
      <c r="E269" s="182"/>
      <c r="F269" s="182"/>
    </row>
    <row r="270" spans="1:6" s="58" customFormat="1" ht="12.75">
      <c r="A270" s="188"/>
      <c r="B270" s="188"/>
      <c r="C270" s="182"/>
      <c r="D270" s="182"/>
      <c r="E270" s="182"/>
      <c r="F270" s="182"/>
    </row>
    <row r="271" spans="1:6" s="58" customFormat="1" ht="12.75">
      <c r="A271" s="188"/>
      <c r="B271" s="188"/>
      <c r="C271" s="182"/>
      <c r="D271" s="182"/>
      <c r="E271" s="182"/>
      <c r="F271" s="182"/>
    </row>
    <row r="272" spans="1:6" s="58" customFormat="1" ht="12.75">
      <c r="A272" s="188"/>
      <c r="B272" s="188"/>
      <c r="C272" s="182"/>
      <c r="D272" s="182"/>
      <c r="E272" s="182"/>
      <c r="F272" s="182"/>
    </row>
    <row r="273" spans="1:6" s="58" customFormat="1" ht="12.75">
      <c r="A273" s="188"/>
      <c r="B273" s="188"/>
      <c r="C273" s="182"/>
      <c r="D273" s="182"/>
      <c r="E273" s="182"/>
      <c r="F273" s="182"/>
    </row>
    <row r="274" spans="1:6" s="58" customFormat="1" ht="12.75">
      <c r="A274" s="188"/>
      <c r="B274" s="188"/>
      <c r="C274" s="182"/>
      <c r="D274" s="182"/>
      <c r="E274" s="182"/>
      <c r="F274" s="182"/>
    </row>
    <row r="275" spans="1:6" s="58" customFormat="1" ht="12.75">
      <c r="A275" s="188"/>
      <c r="B275" s="188"/>
      <c r="C275" s="182"/>
      <c r="D275" s="182"/>
      <c r="E275" s="182"/>
      <c r="F275" s="182"/>
    </row>
    <row r="276" spans="1:6" s="58" customFormat="1" ht="12.75">
      <c r="A276" s="188"/>
      <c r="B276" s="188"/>
      <c r="C276" s="182"/>
      <c r="D276" s="182"/>
      <c r="E276" s="182"/>
      <c r="F276" s="182"/>
    </row>
    <row r="277" spans="1:6" s="58" customFormat="1" ht="12.75">
      <c r="A277" s="188"/>
      <c r="B277" s="188"/>
      <c r="C277" s="182"/>
      <c r="D277" s="182"/>
      <c r="E277" s="182"/>
      <c r="F277" s="182"/>
    </row>
    <row r="278" spans="1:6" s="58" customFormat="1" ht="12.75">
      <c r="A278" s="188"/>
      <c r="B278" s="188"/>
      <c r="C278" s="182"/>
      <c r="D278" s="182"/>
      <c r="E278" s="182"/>
      <c r="F278" s="182"/>
    </row>
    <row r="279" spans="1:6" s="58" customFormat="1" ht="12.75">
      <c r="A279" s="188"/>
      <c r="B279" s="188"/>
      <c r="C279" s="182"/>
      <c r="D279" s="182"/>
      <c r="E279" s="182"/>
      <c r="F279" s="182"/>
    </row>
    <row r="280" spans="1:6" s="58" customFormat="1" ht="12.75">
      <c r="A280" s="188"/>
      <c r="B280" s="188"/>
      <c r="C280" s="182"/>
      <c r="D280" s="182"/>
      <c r="E280" s="182"/>
      <c r="F280" s="182"/>
    </row>
    <row r="281" spans="1:6" s="58" customFormat="1" ht="12.75">
      <c r="A281" s="188"/>
      <c r="B281" s="188"/>
      <c r="C281" s="182"/>
      <c r="D281" s="182"/>
      <c r="E281" s="182"/>
      <c r="F281" s="182"/>
    </row>
    <row r="282" spans="1:6" s="58" customFormat="1" ht="12.75">
      <c r="A282" s="188"/>
      <c r="B282" s="188"/>
      <c r="C282" s="182"/>
      <c r="D282" s="182"/>
      <c r="E282" s="182"/>
      <c r="F282" s="182"/>
    </row>
    <row r="283" spans="1:6" s="58" customFormat="1" ht="12.75">
      <c r="A283" s="188"/>
      <c r="B283" s="188"/>
      <c r="C283" s="182"/>
      <c r="D283" s="182"/>
      <c r="E283" s="182"/>
      <c r="F283" s="182"/>
    </row>
    <row r="284" spans="1:6" s="58" customFormat="1" ht="12.75">
      <c r="A284" s="188"/>
      <c r="B284" s="188"/>
      <c r="C284" s="182"/>
      <c r="D284" s="182"/>
      <c r="E284" s="182"/>
      <c r="F284" s="182"/>
    </row>
    <row r="285" spans="1:6" s="58" customFormat="1" ht="12.75">
      <c r="A285" s="188"/>
      <c r="B285" s="188"/>
      <c r="C285" s="182"/>
      <c r="D285" s="182"/>
      <c r="E285" s="182"/>
      <c r="F285" s="182"/>
    </row>
    <row r="286" spans="1:6" s="58" customFormat="1" ht="12.75">
      <c r="A286" s="188"/>
      <c r="B286" s="188"/>
      <c r="C286" s="182"/>
      <c r="D286" s="182"/>
      <c r="E286" s="182"/>
      <c r="F286" s="182"/>
    </row>
    <row r="287" spans="1:6" s="58" customFormat="1" ht="12.75">
      <c r="A287" s="188"/>
      <c r="B287" s="188"/>
      <c r="C287" s="182"/>
      <c r="D287" s="182"/>
      <c r="E287" s="182"/>
      <c r="F287" s="182"/>
    </row>
    <row r="288" spans="1:6" s="58" customFormat="1" ht="12.75">
      <c r="A288" s="188"/>
      <c r="B288" s="188"/>
      <c r="C288" s="182"/>
      <c r="D288" s="182"/>
      <c r="E288" s="182"/>
      <c r="F288" s="182"/>
    </row>
    <row r="289" spans="1:6" s="58" customFormat="1" ht="12.75">
      <c r="A289" s="188"/>
      <c r="B289" s="188"/>
      <c r="C289" s="182"/>
      <c r="D289" s="182"/>
      <c r="E289" s="182"/>
      <c r="F289" s="182"/>
    </row>
    <row r="290" spans="1:6" s="58" customFormat="1" ht="12.75">
      <c r="A290" s="188"/>
      <c r="B290" s="188"/>
      <c r="C290" s="182"/>
      <c r="D290" s="182"/>
      <c r="E290" s="182"/>
      <c r="F290" s="182"/>
    </row>
    <row r="291" spans="1:6" s="58" customFormat="1" ht="12.75">
      <c r="A291" s="188"/>
      <c r="B291" s="188"/>
      <c r="C291" s="182"/>
      <c r="D291" s="182"/>
      <c r="E291" s="182"/>
      <c r="F291" s="182"/>
    </row>
    <row r="292" spans="1:6" s="58" customFormat="1" ht="12.75">
      <c r="A292" s="188"/>
      <c r="B292" s="188"/>
      <c r="C292" s="182"/>
      <c r="D292" s="182"/>
      <c r="E292" s="182"/>
      <c r="F292" s="182"/>
    </row>
    <row r="293" spans="1:6" s="58" customFormat="1" ht="12.75">
      <c r="A293" s="188"/>
      <c r="B293" s="188"/>
      <c r="C293" s="182"/>
      <c r="D293" s="182"/>
      <c r="E293" s="182"/>
      <c r="F293" s="182"/>
    </row>
    <row r="294" spans="1:6" s="58" customFormat="1" ht="12.75">
      <c r="A294" s="188"/>
      <c r="B294" s="188"/>
      <c r="C294" s="182"/>
      <c r="D294" s="182"/>
      <c r="E294" s="182"/>
      <c r="F294" s="182"/>
    </row>
    <row r="295" spans="1:6" s="58" customFormat="1" ht="12.75">
      <c r="A295" s="188"/>
      <c r="B295" s="188"/>
      <c r="C295" s="182"/>
      <c r="D295" s="182"/>
      <c r="E295" s="182"/>
      <c r="F295" s="182"/>
    </row>
    <row r="296" spans="1:6" s="58" customFormat="1" ht="12.75">
      <c r="A296" s="188"/>
      <c r="B296" s="188"/>
      <c r="C296" s="182"/>
      <c r="D296" s="182"/>
      <c r="E296" s="182"/>
      <c r="F296" s="182"/>
    </row>
    <row r="297" spans="1:6" s="58" customFormat="1" ht="12.75">
      <c r="A297" s="188"/>
      <c r="B297" s="188"/>
      <c r="C297" s="182"/>
      <c r="D297" s="182"/>
      <c r="E297" s="182"/>
      <c r="F297" s="182"/>
    </row>
    <row r="298" spans="1:6" s="58" customFormat="1" ht="12.75">
      <c r="A298" s="188"/>
      <c r="B298" s="188"/>
      <c r="C298" s="182"/>
      <c r="D298" s="182"/>
      <c r="E298" s="182"/>
      <c r="F298" s="182"/>
    </row>
    <row r="299" spans="1:6" s="58" customFormat="1" ht="12.75">
      <c r="A299" s="188"/>
      <c r="B299" s="188"/>
      <c r="C299" s="182"/>
      <c r="D299" s="182"/>
      <c r="E299" s="182"/>
      <c r="F299" s="182"/>
    </row>
    <row r="300" spans="1:6" s="58" customFormat="1" ht="12.75">
      <c r="A300" s="188"/>
      <c r="B300" s="188"/>
      <c r="C300" s="182"/>
      <c r="D300" s="182"/>
      <c r="E300" s="182"/>
      <c r="F300" s="182"/>
    </row>
    <row r="301" spans="1:6" s="58" customFormat="1" ht="12.75">
      <c r="A301" s="188"/>
      <c r="B301" s="188"/>
      <c r="C301" s="182"/>
      <c r="D301" s="182"/>
      <c r="E301" s="182"/>
      <c r="F301" s="182"/>
    </row>
    <row r="302" spans="1:6" s="58" customFormat="1" ht="12.75">
      <c r="A302" s="188"/>
      <c r="B302" s="188"/>
      <c r="C302" s="182"/>
      <c r="D302" s="182"/>
      <c r="E302" s="182"/>
      <c r="F302" s="182"/>
    </row>
    <row r="303" spans="1:6" s="58" customFormat="1" ht="12.75">
      <c r="A303" s="188"/>
      <c r="B303" s="188"/>
      <c r="C303" s="182"/>
      <c r="D303" s="182"/>
      <c r="E303" s="182"/>
      <c r="F303" s="182"/>
    </row>
    <row r="304" spans="1:6" s="58" customFormat="1" ht="12.75">
      <c r="A304" s="188"/>
      <c r="B304" s="188"/>
      <c r="C304" s="182"/>
      <c r="D304" s="182"/>
      <c r="E304" s="182"/>
      <c r="F304" s="182"/>
    </row>
    <row r="305" spans="1:6" s="58" customFormat="1" ht="12.75">
      <c r="A305" s="188"/>
      <c r="B305" s="188"/>
      <c r="C305" s="182"/>
      <c r="D305" s="182"/>
      <c r="E305" s="182"/>
      <c r="F305" s="182"/>
    </row>
    <row r="306" spans="1:6" s="58" customFormat="1" ht="12.75">
      <c r="A306" s="188"/>
      <c r="B306" s="188"/>
      <c r="C306" s="182"/>
      <c r="D306" s="182"/>
      <c r="E306" s="182"/>
      <c r="F306" s="182"/>
    </row>
    <row r="307" spans="1:6" s="58" customFormat="1" ht="12.75">
      <c r="A307" s="188"/>
      <c r="B307" s="188"/>
      <c r="C307" s="182"/>
      <c r="D307" s="182"/>
      <c r="E307" s="182"/>
      <c r="F307" s="182"/>
    </row>
    <row r="308" spans="1:6" s="58" customFormat="1" ht="12.75">
      <c r="A308" s="188"/>
      <c r="B308" s="188"/>
      <c r="C308" s="182"/>
      <c r="D308" s="182"/>
      <c r="E308" s="182"/>
      <c r="F308" s="182"/>
    </row>
    <row r="309" spans="1:6" s="58" customFormat="1" ht="12.75">
      <c r="A309" s="188"/>
      <c r="B309" s="188"/>
      <c r="C309" s="182"/>
      <c r="D309" s="182"/>
      <c r="E309" s="182"/>
      <c r="F309" s="182"/>
    </row>
    <row r="310" spans="1:6" s="58" customFormat="1" ht="12.75">
      <c r="A310" s="188"/>
      <c r="B310" s="188"/>
      <c r="C310" s="182"/>
      <c r="D310" s="182"/>
      <c r="E310" s="182"/>
      <c r="F310" s="182"/>
    </row>
    <row r="311" spans="1:6" s="58" customFormat="1" ht="12.75">
      <c r="A311" s="188"/>
      <c r="B311" s="188"/>
      <c r="C311" s="182"/>
      <c r="D311" s="182"/>
      <c r="E311" s="182"/>
      <c r="F311" s="182"/>
    </row>
    <row r="312" spans="1:6" s="58" customFormat="1" ht="12.75">
      <c r="A312" s="188"/>
      <c r="B312" s="188"/>
      <c r="C312" s="182"/>
      <c r="D312" s="182"/>
      <c r="E312" s="182"/>
      <c r="F312" s="182"/>
    </row>
    <row r="313" spans="1:6" s="58" customFormat="1" ht="12.75">
      <c r="A313" s="188"/>
      <c r="B313" s="188"/>
      <c r="C313" s="182"/>
      <c r="D313" s="182"/>
      <c r="E313" s="182"/>
      <c r="F313" s="182"/>
    </row>
    <row r="314" spans="1:6" s="58" customFormat="1" ht="12.75">
      <c r="A314" s="188"/>
      <c r="B314" s="188"/>
      <c r="C314" s="182"/>
      <c r="D314" s="182"/>
      <c r="E314" s="182"/>
      <c r="F314" s="182"/>
    </row>
    <row r="315" spans="1:6" s="58" customFormat="1" ht="12.75">
      <c r="A315" s="188"/>
      <c r="B315" s="188"/>
      <c r="C315" s="182"/>
      <c r="D315" s="182"/>
      <c r="E315" s="182"/>
      <c r="F315" s="182"/>
    </row>
    <row r="316" spans="1:6" s="58" customFormat="1" ht="12.75">
      <c r="A316" s="188"/>
      <c r="B316" s="188"/>
      <c r="C316" s="182"/>
      <c r="D316" s="182"/>
      <c r="E316" s="182"/>
      <c r="F316" s="182"/>
    </row>
    <row r="317" spans="1:6" s="58" customFormat="1" ht="12.75">
      <c r="A317" s="188"/>
      <c r="B317" s="188"/>
      <c r="C317" s="182"/>
      <c r="D317" s="182"/>
      <c r="E317" s="182"/>
      <c r="F317" s="182"/>
    </row>
    <row r="318" spans="1:6" s="58" customFormat="1" ht="12.75">
      <c r="A318" s="188"/>
      <c r="B318" s="188"/>
      <c r="C318" s="182"/>
      <c r="D318" s="182"/>
      <c r="E318" s="182"/>
      <c r="F318" s="182"/>
    </row>
    <row r="319" spans="1:6" s="58" customFormat="1" ht="12.75">
      <c r="A319" s="188"/>
      <c r="B319" s="188"/>
      <c r="C319" s="182"/>
      <c r="D319" s="182"/>
      <c r="E319" s="182"/>
      <c r="F319" s="182"/>
    </row>
    <row r="320" spans="1:6" s="58" customFormat="1" ht="12.75">
      <c r="A320" s="188"/>
      <c r="B320" s="188"/>
      <c r="C320" s="182"/>
      <c r="D320" s="182"/>
      <c r="E320" s="182"/>
      <c r="F320" s="182"/>
    </row>
    <row r="321" spans="1:6" s="58" customFormat="1" ht="12.75">
      <c r="A321" s="188"/>
      <c r="B321" s="188"/>
      <c r="C321" s="182"/>
      <c r="D321" s="182"/>
      <c r="E321" s="182"/>
      <c r="F321" s="182"/>
    </row>
    <row r="322" spans="1:6" s="58" customFormat="1" ht="12.75">
      <c r="A322" s="188"/>
      <c r="B322" s="188"/>
      <c r="C322" s="182"/>
      <c r="D322" s="182"/>
      <c r="E322" s="182"/>
      <c r="F322" s="182"/>
    </row>
    <row r="323" spans="1:6" s="58" customFormat="1" ht="12.75">
      <c r="A323" s="188"/>
      <c r="B323" s="188"/>
      <c r="C323" s="182"/>
      <c r="D323" s="182"/>
      <c r="E323" s="182"/>
      <c r="F323" s="182"/>
    </row>
    <row r="324" spans="1:6" s="58" customFormat="1" ht="12.75">
      <c r="A324" s="188"/>
      <c r="B324" s="188"/>
      <c r="C324" s="182"/>
      <c r="D324" s="182"/>
      <c r="E324" s="182"/>
      <c r="F324" s="182"/>
    </row>
    <row r="325" spans="1:6" s="58" customFormat="1" ht="12.75">
      <c r="A325" s="188"/>
      <c r="B325" s="188"/>
      <c r="C325" s="182"/>
      <c r="D325" s="182"/>
      <c r="E325" s="182"/>
      <c r="F325" s="182"/>
    </row>
    <row r="326" spans="1:6" s="58" customFormat="1" ht="12.75">
      <c r="A326" s="188"/>
      <c r="B326" s="188"/>
      <c r="C326" s="182"/>
      <c r="D326" s="182"/>
      <c r="E326" s="182"/>
      <c r="F326" s="182"/>
    </row>
    <row r="327" spans="1:6" s="58" customFormat="1" ht="12.75">
      <c r="A327" s="188"/>
      <c r="B327" s="188"/>
      <c r="C327" s="182"/>
      <c r="D327" s="182"/>
      <c r="E327" s="182"/>
      <c r="F327" s="182"/>
    </row>
    <row r="328" spans="1:6" s="58" customFormat="1" ht="12.75">
      <c r="A328" s="188"/>
      <c r="B328" s="188"/>
      <c r="C328" s="182"/>
      <c r="D328" s="182"/>
      <c r="E328" s="182"/>
      <c r="F328" s="182"/>
    </row>
    <row r="329" spans="1:6" s="58" customFormat="1" ht="12.75">
      <c r="A329" s="188"/>
      <c r="B329" s="188"/>
      <c r="C329" s="182"/>
      <c r="D329" s="182"/>
      <c r="E329" s="182"/>
      <c r="F329" s="182"/>
    </row>
    <row r="330" spans="1:6" s="58" customFormat="1" ht="12.75">
      <c r="A330" s="188"/>
      <c r="B330" s="188"/>
      <c r="C330" s="182"/>
      <c r="D330" s="182"/>
      <c r="E330" s="182"/>
      <c r="F330" s="182"/>
    </row>
    <row r="331" spans="1:6" s="58" customFormat="1" ht="12.75">
      <c r="A331" s="188"/>
      <c r="B331" s="188"/>
      <c r="C331" s="182"/>
      <c r="D331" s="182"/>
      <c r="E331" s="182"/>
      <c r="F331" s="182"/>
    </row>
    <row r="332" spans="1:6" s="58" customFormat="1" ht="12.75">
      <c r="A332" s="188"/>
      <c r="B332" s="188"/>
      <c r="C332" s="182"/>
      <c r="D332" s="182"/>
      <c r="E332" s="182"/>
      <c r="F332" s="182"/>
    </row>
    <row r="333" spans="1:6" s="58" customFormat="1" ht="12.75">
      <c r="A333" s="188"/>
      <c r="B333" s="188"/>
      <c r="C333" s="182"/>
      <c r="D333" s="182"/>
      <c r="E333" s="182"/>
      <c r="F333" s="182"/>
    </row>
    <row r="334" spans="1:6" s="58" customFormat="1" ht="12.75">
      <c r="A334" s="188"/>
      <c r="B334" s="188"/>
      <c r="C334" s="182"/>
      <c r="D334" s="182"/>
      <c r="E334" s="182"/>
      <c r="F334" s="182"/>
    </row>
    <row r="335" spans="1:6" s="58" customFormat="1" ht="12.75">
      <c r="A335" s="188"/>
      <c r="B335" s="188"/>
      <c r="C335" s="182"/>
      <c r="D335" s="182"/>
      <c r="E335" s="182"/>
      <c r="F335" s="182"/>
    </row>
    <row r="336" spans="1:6" s="58" customFormat="1" ht="12.75">
      <c r="A336" s="188"/>
      <c r="B336" s="188"/>
      <c r="C336" s="182"/>
      <c r="D336" s="182"/>
      <c r="E336" s="182"/>
      <c r="F336" s="182"/>
    </row>
    <row r="337" spans="1:6" s="58" customFormat="1" ht="12.75">
      <c r="A337" s="188"/>
      <c r="B337" s="188"/>
      <c r="C337" s="182"/>
      <c r="D337" s="182"/>
      <c r="E337" s="182"/>
      <c r="F337" s="182"/>
    </row>
    <row r="338" spans="1:6" s="58" customFormat="1" ht="12.75">
      <c r="A338" s="188"/>
      <c r="B338" s="188"/>
      <c r="C338" s="182"/>
      <c r="D338" s="182"/>
      <c r="E338" s="182"/>
      <c r="F338" s="182"/>
    </row>
    <row r="339" spans="1:6" s="58" customFormat="1" ht="12.75">
      <c r="A339" s="188"/>
      <c r="B339" s="188"/>
      <c r="C339" s="182"/>
      <c r="D339" s="182"/>
      <c r="E339" s="182"/>
      <c r="F339" s="182"/>
    </row>
    <row r="340" spans="1:6" s="58" customFormat="1" ht="12.75">
      <c r="A340" s="188"/>
      <c r="B340" s="188"/>
      <c r="C340" s="182"/>
      <c r="D340" s="182"/>
      <c r="E340" s="182"/>
      <c r="F340" s="182"/>
    </row>
    <row r="341" spans="1:6" s="58" customFormat="1" ht="12.75">
      <c r="A341" s="188"/>
      <c r="B341" s="188"/>
      <c r="C341" s="182"/>
      <c r="D341" s="182"/>
      <c r="E341" s="182"/>
      <c r="F341" s="182"/>
    </row>
    <row r="342" spans="1:6" s="58" customFormat="1" ht="12.75">
      <c r="A342" s="188"/>
      <c r="B342" s="188"/>
      <c r="C342" s="182"/>
      <c r="D342" s="182"/>
      <c r="E342" s="182"/>
      <c r="F342" s="182"/>
    </row>
    <row r="343" spans="1:6" s="58" customFormat="1" ht="12.75">
      <c r="A343" s="188"/>
      <c r="B343" s="188"/>
      <c r="C343" s="182"/>
      <c r="D343" s="182"/>
      <c r="E343" s="182"/>
      <c r="F343" s="182"/>
    </row>
    <row r="344" spans="1:6" s="58" customFormat="1" ht="12.75">
      <c r="A344" s="188"/>
      <c r="B344" s="188"/>
      <c r="C344" s="182"/>
      <c r="D344" s="182"/>
      <c r="E344" s="182"/>
      <c r="F344" s="182"/>
    </row>
    <row r="345" spans="1:6" s="58" customFormat="1" ht="12.75">
      <c r="A345" s="188"/>
      <c r="B345" s="188"/>
      <c r="C345" s="182"/>
      <c r="D345" s="182"/>
      <c r="E345" s="182"/>
      <c r="F345" s="182"/>
    </row>
    <row r="346" spans="1:6" s="58" customFormat="1" ht="12.75">
      <c r="A346" s="188"/>
      <c r="B346" s="188"/>
      <c r="C346" s="182"/>
      <c r="D346" s="182"/>
      <c r="E346" s="182"/>
      <c r="F346" s="182"/>
    </row>
    <row r="347" spans="1:6" s="58" customFormat="1" ht="12.75">
      <c r="A347" s="188"/>
      <c r="B347" s="188"/>
      <c r="C347" s="182"/>
      <c r="D347" s="182"/>
      <c r="E347" s="182"/>
      <c r="F347" s="182"/>
    </row>
    <row r="348" spans="1:6" s="58" customFormat="1" ht="12.75">
      <c r="A348" s="188"/>
      <c r="B348" s="188"/>
      <c r="C348" s="182"/>
      <c r="D348" s="182"/>
      <c r="E348" s="182"/>
      <c r="F348" s="182"/>
    </row>
    <row r="349" spans="1:6" s="58" customFormat="1" ht="12.75">
      <c r="A349" s="188"/>
      <c r="B349" s="188"/>
      <c r="C349" s="182"/>
      <c r="D349" s="182"/>
      <c r="E349" s="182"/>
      <c r="F349" s="182"/>
    </row>
    <row r="350" spans="1:6" s="58" customFormat="1" ht="12.75">
      <c r="A350" s="188"/>
      <c r="B350" s="188"/>
      <c r="C350" s="182"/>
      <c r="D350" s="182"/>
      <c r="E350" s="182"/>
      <c r="F350" s="182"/>
    </row>
    <row r="351" spans="1:6" s="58" customFormat="1" ht="12.75">
      <c r="A351" s="188"/>
      <c r="B351" s="188"/>
      <c r="C351" s="182"/>
      <c r="D351" s="182"/>
      <c r="E351" s="182"/>
      <c r="F351" s="182"/>
    </row>
    <row r="352" spans="1:6" s="58" customFormat="1" ht="12.75">
      <c r="A352" s="188"/>
      <c r="B352" s="188"/>
      <c r="C352" s="182"/>
      <c r="D352" s="182"/>
      <c r="E352" s="182"/>
      <c r="F352" s="182"/>
    </row>
    <row r="353" spans="1:6" s="58" customFormat="1" ht="12.75">
      <c r="A353" s="188"/>
      <c r="B353" s="188"/>
      <c r="C353" s="182"/>
      <c r="D353" s="182"/>
      <c r="E353" s="182"/>
      <c r="F353" s="182"/>
    </row>
    <row r="354" spans="1:6" s="58" customFormat="1" ht="12.75">
      <c r="A354" s="188"/>
      <c r="B354" s="188"/>
      <c r="C354" s="182"/>
      <c r="D354" s="182"/>
      <c r="E354" s="182"/>
      <c r="F354" s="182"/>
    </row>
    <row r="355" spans="1:6" s="58" customFormat="1" ht="12.75">
      <c r="A355" s="188"/>
      <c r="B355" s="188"/>
      <c r="C355" s="182"/>
      <c r="D355" s="182"/>
      <c r="E355" s="182"/>
      <c r="F355" s="182"/>
    </row>
    <row r="356" spans="1:6" s="58" customFormat="1" ht="12.75">
      <c r="A356" s="188"/>
      <c r="B356" s="188"/>
      <c r="C356" s="182"/>
      <c r="D356" s="182"/>
      <c r="E356" s="182"/>
      <c r="F356" s="182"/>
    </row>
    <row r="357" spans="1:6" s="58" customFormat="1" ht="12.75">
      <c r="A357" s="188"/>
      <c r="B357" s="188"/>
      <c r="C357" s="182"/>
      <c r="D357" s="182"/>
      <c r="E357" s="182"/>
      <c r="F357" s="182"/>
    </row>
    <row r="358" spans="1:6" s="58" customFormat="1" ht="12.75">
      <c r="A358" s="188"/>
      <c r="B358" s="188"/>
      <c r="C358" s="182"/>
      <c r="D358" s="182"/>
      <c r="E358" s="182"/>
      <c r="F358" s="182"/>
    </row>
    <row r="359" spans="1:6" s="58" customFormat="1" ht="12.75">
      <c r="A359" s="188"/>
      <c r="B359" s="188"/>
      <c r="C359" s="182"/>
      <c r="D359" s="182"/>
      <c r="E359" s="182"/>
      <c r="F359" s="182"/>
    </row>
    <row r="360" spans="1:6" s="58" customFormat="1" ht="12.75">
      <c r="A360" s="188"/>
      <c r="B360" s="188"/>
      <c r="C360" s="182"/>
      <c r="D360" s="182"/>
      <c r="E360" s="182"/>
      <c r="F360" s="182"/>
    </row>
    <row r="361" spans="1:6" s="58" customFormat="1" ht="12.75">
      <c r="A361" s="188"/>
      <c r="B361" s="188"/>
      <c r="C361" s="182"/>
      <c r="D361" s="182"/>
      <c r="E361" s="182"/>
      <c r="F361" s="182"/>
    </row>
    <row r="362" spans="1:6" s="58" customFormat="1" ht="12.75">
      <c r="A362" s="188"/>
      <c r="B362" s="188"/>
      <c r="C362" s="182"/>
      <c r="D362" s="182"/>
      <c r="E362" s="182"/>
      <c r="F362" s="182"/>
    </row>
    <row r="363" spans="1:6" s="58" customFormat="1" ht="12.75">
      <c r="A363" s="188"/>
      <c r="B363" s="188"/>
      <c r="C363" s="182"/>
      <c r="D363" s="182"/>
      <c r="E363" s="182"/>
      <c r="F363" s="182"/>
    </row>
    <row r="364" spans="1:6" s="58" customFormat="1" ht="12.75">
      <c r="A364" s="188"/>
      <c r="B364" s="188"/>
      <c r="C364" s="182"/>
      <c r="D364" s="182"/>
      <c r="E364" s="182"/>
      <c r="F364" s="182"/>
    </row>
    <row r="365" spans="1:6" s="58" customFormat="1" ht="12.75">
      <c r="A365" s="188"/>
      <c r="B365" s="188"/>
      <c r="C365" s="182"/>
      <c r="D365" s="182"/>
      <c r="E365" s="182"/>
      <c r="F365" s="182"/>
    </row>
    <row r="366" spans="1:6" s="58" customFormat="1" ht="12.75">
      <c r="A366" s="188"/>
      <c r="B366" s="188"/>
      <c r="C366" s="182"/>
      <c r="D366" s="182"/>
      <c r="E366" s="182"/>
      <c r="F366" s="182"/>
    </row>
    <row r="367" spans="1:6" s="58" customFormat="1" ht="12.75">
      <c r="A367" s="188"/>
      <c r="B367" s="188"/>
      <c r="C367" s="182"/>
      <c r="D367" s="182"/>
      <c r="E367" s="182"/>
      <c r="F367" s="182"/>
    </row>
    <row r="368" spans="1:6" s="58" customFormat="1" ht="12.75">
      <c r="A368" s="188"/>
      <c r="B368" s="188"/>
      <c r="C368" s="182"/>
      <c r="D368" s="182"/>
      <c r="E368" s="182"/>
      <c r="F368" s="182"/>
    </row>
    <row r="369" spans="1:6" s="58" customFormat="1" ht="12.75">
      <c r="A369" s="188"/>
      <c r="B369" s="188"/>
      <c r="C369" s="182"/>
      <c r="D369" s="182"/>
      <c r="E369" s="182"/>
      <c r="F369" s="182"/>
    </row>
    <row r="370" spans="1:6" s="58" customFormat="1" ht="12.75">
      <c r="A370" s="188"/>
      <c r="B370" s="188"/>
      <c r="C370" s="182"/>
      <c r="D370" s="182"/>
      <c r="E370" s="182"/>
      <c r="F370" s="182"/>
    </row>
    <row r="371" spans="1:6" s="58" customFormat="1" ht="12.75">
      <c r="A371" s="188"/>
      <c r="B371" s="188"/>
      <c r="C371" s="182"/>
      <c r="D371" s="182"/>
      <c r="E371" s="182"/>
      <c r="F371" s="182"/>
    </row>
    <row r="372" spans="1:6" s="58" customFormat="1" ht="12.75">
      <c r="A372" s="188"/>
      <c r="B372" s="188"/>
      <c r="C372" s="182"/>
      <c r="D372" s="182"/>
      <c r="E372" s="182"/>
      <c r="F372" s="182"/>
    </row>
    <row r="373" spans="1:6" s="58" customFormat="1" ht="12.75">
      <c r="A373" s="188"/>
      <c r="B373" s="188"/>
      <c r="C373" s="182"/>
      <c r="D373" s="182"/>
      <c r="E373" s="182"/>
      <c r="F373" s="182"/>
    </row>
    <row r="374" spans="1:6" s="58" customFormat="1" ht="12.75">
      <c r="A374" s="188"/>
      <c r="B374" s="188"/>
      <c r="C374" s="182"/>
      <c r="D374" s="182"/>
      <c r="E374" s="182"/>
      <c r="F374" s="182"/>
    </row>
    <row r="375" spans="1:6" s="58" customFormat="1" ht="12.75">
      <c r="A375" s="188"/>
      <c r="B375" s="188"/>
      <c r="C375" s="182"/>
      <c r="D375" s="182"/>
      <c r="E375" s="182"/>
      <c r="F375" s="182"/>
    </row>
    <row r="376" spans="1:6" s="58" customFormat="1" ht="12.75">
      <c r="A376" s="188"/>
      <c r="B376" s="188"/>
      <c r="C376" s="182"/>
      <c r="D376" s="182"/>
      <c r="E376" s="182"/>
      <c r="F376" s="182"/>
    </row>
    <row r="377" spans="1:6" s="58" customFormat="1" ht="12.75">
      <c r="A377" s="188"/>
      <c r="B377" s="188"/>
      <c r="C377" s="182"/>
      <c r="D377" s="182"/>
      <c r="E377" s="182"/>
      <c r="F377" s="182"/>
    </row>
    <row r="378" spans="1:6" s="58" customFormat="1" ht="12.75">
      <c r="A378" s="188"/>
      <c r="B378" s="188"/>
      <c r="C378" s="182"/>
      <c r="D378" s="182"/>
      <c r="E378" s="182"/>
      <c r="F378" s="182"/>
    </row>
    <row r="379" spans="1:6" s="58" customFormat="1" ht="12.75">
      <c r="A379" s="188"/>
      <c r="B379" s="188"/>
      <c r="C379" s="182"/>
      <c r="D379" s="182"/>
      <c r="E379" s="182"/>
      <c r="F379" s="182"/>
    </row>
    <row r="380" spans="1:6" s="58" customFormat="1" ht="12.75">
      <c r="A380" s="188"/>
      <c r="B380" s="188"/>
      <c r="C380" s="182"/>
      <c r="D380" s="182"/>
      <c r="E380" s="182"/>
      <c r="F380" s="182"/>
    </row>
    <row r="381" spans="1:6" s="58" customFormat="1" ht="12.75">
      <c r="A381" s="188"/>
      <c r="B381" s="188"/>
      <c r="C381" s="182"/>
      <c r="D381" s="182"/>
      <c r="E381" s="182"/>
      <c r="F381" s="182"/>
    </row>
    <row r="382" spans="1:6" s="58" customFormat="1" ht="12.75">
      <c r="A382" s="188"/>
      <c r="B382" s="188"/>
      <c r="C382" s="182"/>
      <c r="D382" s="182"/>
      <c r="E382" s="182"/>
      <c r="F382" s="182"/>
    </row>
    <row r="383" spans="1:6" s="58" customFormat="1" ht="12.75">
      <c r="A383" s="188"/>
      <c r="B383" s="188"/>
      <c r="C383" s="182"/>
      <c r="D383" s="182"/>
      <c r="E383" s="182"/>
      <c r="F383" s="182"/>
    </row>
    <row r="384" spans="1:6" s="58" customFormat="1" ht="12.75">
      <c r="A384" s="188"/>
      <c r="B384" s="188"/>
      <c r="C384" s="182"/>
      <c r="D384" s="182"/>
      <c r="E384" s="182"/>
      <c r="F384" s="182"/>
    </row>
    <row r="385" spans="1:6" s="58" customFormat="1" ht="12.75">
      <c r="A385" s="188"/>
      <c r="B385" s="188"/>
      <c r="C385" s="182"/>
      <c r="D385" s="182"/>
      <c r="E385" s="182"/>
      <c r="F385" s="182"/>
    </row>
    <row r="386" spans="1:6" s="58" customFormat="1" ht="12.75">
      <c r="A386" s="188"/>
      <c r="B386" s="188"/>
      <c r="C386" s="182"/>
      <c r="D386" s="182"/>
      <c r="E386" s="182"/>
      <c r="F386" s="182"/>
    </row>
    <row r="387" spans="1:6" s="58" customFormat="1" ht="12.75">
      <c r="A387" s="188"/>
      <c r="B387" s="188"/>
      <c r="C387" s="182"/>
      <c r="D387" s="182"/>
      <c r="E387" s="182"/>
      <c r="F387" s="182"/>
    </row>
    <row r="388" spans="1:6" s="58" customFormat="1" ht="12.75">
      <c r="A388" s="188"/>
      <c r="B388" s="188"/>
      <c r="C388" s="182"/>
      <c r="D388" s="182"/>
      <c r="E388" s="182"/>
      <c r="F388" s="182"/>
    </row>
    <row r="389" spans="1:6" s="58" customFormat="1" ht="12.75">
      <c r="A389" s="188"/>
      <c r="B389" s="188"/>
      <c r="C389" s="182"/>
      <c r="D389" s="182"/>
      <c r="E389" s="182"/>
      <c r="F389" s="182"/>
    </row>
    <row r="390" spans="1:6" s="58" customFormat="1" ht="12.75">
      <c r="A390" s="188"/>
      <c r="B390" s="188"/>
      <c r="C390" s="182"/>
      <c r="D390" s="182"/>
      <c r="E390" s="182"/>
      <c r="F390" s="182"/>
    </row>
    <row r="391" spans="1:6" s="58" customFormat="1" ht="12.75">
      <c r="A391" s="188"/>
      <c r="B391" s="188"/>
      <c r="C391" s="182"/>
      <c r="D391" s="182"/>
      <c r="E391" s="182"/>
      <c r="F391" s="182"/>
    </row>
    <row r="392" spans="1:6" s="58" customFormat="1" ht="12.75">
      <c r="A392" s="188"/>
      <c r="B392" s="188"/>
      <c r="C392" s="182"/>
      <c r="D392" s="182"/>
      <c r="E392" s="182"/>
      <c r="F392" s="182"/>
    </row>
    <row r="393" spans="1:6" s="58" customFormat="1" ht="12.75">
      <c r="A393" s="188"/>
      <c r="B393" s="188"/>
      <c r="C393" s="182"/>
      <c r="D393" s="182"/>
      <c r="E393" s="182"/>
      <c r="F393" s="182"/>
    </row>
    <row r="394" spans="1:6" s="58" customFormat="1" ht="12.75">
      <c r="A394" s="188"/>
      <c r="B394" s="188"/>
      <c r="C394" s="182"/>
      <c r="D394" s="182"/>
      <c r="E394" s="182"/>
      <c r="F394" s="182"/>
    </row>
    <row r="395" spans="1:6" s="58" customFormat="1" ht="12.75">
      <c r="A395" s="188"/>
      <c r="B395" s="188"/>
      <c r="C395" s="182"/>
      <c r="D395" s="182"/>
      <c r="E395" s="182"/>
      <c r="F395" s="182"/>
    </row>
    <row r="396" spans="1:6" s="58" customFormat="1" ht="12.75">
      <c r="A396" s="188"/>
      <c r="B396" s="188"/>
      <c r="C396" s="182"/>
      <c r="D396" s="182"/>
      <c r="E396" s="182"/>
      <c r="F396" s="182"/>
    </row>
    <row r="397" spans="1:6" s="58" customFormat="1" ht="12.75">
      <c r="A397" s="188"/>
      <c r="B397" s="188"/>
      <c r="C397" s="182"/>
      <c r="D397" s="182"/>
      <c r="E397" s="182"/>
      <c r="F397" s="182"/>
    </row>
    <row r="398" spans="1:6" s="58" customFormat="1" ht="12.75">
      <c r="A398" s="188"/>
      <c r="B398" s="188"/>
      <c r="C398" s="182"/>
      <c r="D398" s="182"/>
      <c r="E398" s="182"/>
      <c r="F398" s="182"/>
    </row>
    <row r="399" spans="1:6" s="58" customFormat="1" ht="12.75">
      <c r="A399" s="188"/>
      <c r="B399" s="188"/>
      <c r="C399" s="182"/>
      <c r="D399" s="182"/>
      <c r="E399" s="182"/>
      <c r="F399" s="182"/>
    </row>
    <row r="400" spans="1:6" s="58" customFormat="1" ht="12.75">
      <c r="A400" s="188"/>
      <c r="B400" s="188"/>
      <c r="C400" s="182"/>
      <c r="D400" s="182"/>
      <c r="E400" s="182"/>
      <c r="F400" s="182"/>
    </row>
    <row r="401" spans="1:6" s="58" customFormat="1" ht="12.75">
      <c r="A401" s="188"/>
      <c r="B401" s="188"/>
      <c r="C401" s="182"/>
      <c r="D401" s="182"/>
      <c r="E401" s="182"/>
      <c r="F401" s="182"/>
    </row>
    <row r="402" spans="1:6" s="58" customFormat="1" ht="12.75">
      <c r="A402" s="188"/>
      <c r="B402" s="188"/>
      <c r="C402" s="182"/>
      <c r="D402" s="182"/>
      <c r="E402" s="182"/>
      <c r="F402" s="182"/>
    </row>
    <row r="403" spans="1:6" s="58" customFormat="1" ht="12.75">
      <c r="A403" s="188"/>
      <c r="B403" s="188"/>
      <c r="C403" s="182"/>
      <c r="D403" s="182"/>
      <c r="E403" s="182"/>
      <c r="F403" s="182"/>
    </row>
    <row r="404" spans="1:6" s="58" customFormat="1" ht="12.75">
      <c r="A404" s="188"/>
      <c r="B404" s="188"/>
      <c r="C404" s="182"/>
      <c r="D404" s="182"/>
      <c r="E404" s="182"/>
      <c r="F404" s="182"/>
    </row>
    <row r="405" spans="1:6" s="58" customFormat="1" ht="12.75">
      <c r="A405" s="188"/>
      <c r="B405" s="188"/>
      <c r="C405" s="182"/>
      <c r="D405" s="182"/>
      <c r="E405" s="182"/>
      <c r="F405" s="182"/>
    </row>
    <row r="406" spans="1:6" s="58" customFormat="1" ht="12.75">
      <c r="A406" s="188"/>
      <c r="B406" s="188"/>
      <c r="C406" s="182"/>
      <c r="D406" s="182"/>
      <c r="E406" s="182"/>
      <c r="F406" s="182"/>
    </row>
    <row r="407" spans="1:6" s="58" customFormat="1" ht="12.75">
      <c r="A407" s="188"/>
      <c r="B407" s="188"/>
      <c r="C407" s="182"/>
      <c r="D407" s="182"/>
      <c r="E407" s="182"/>
      <c r="F407" s="182"/>
    </row>
    <row r="408" spans="1:6" s="58" customFormat="1" ht="12.75">
      <c r="A408" s="188"/>
      <c r="B408" s="188"/>
      <c r="C408" s="182"/>
      <c r="D408" s="182"/>
      <c r="E408" s="182"/>
      <c r="F408" s="182"/>
    </row>
    <row r="409" spans="1:6" s="58" customFormat="1" ht="12.75">
      <c r="A409" s="188"/>
      <c r="B409" s="188"/>
      <c r="C409" s="182"/>
      <c r="D409" s="182"/>
      <c r="E409" s="182"/>
      <c r="F409" s="182"/>
    </row>
    <row r="410" spans="1:6" s="58" customFormat="1" ht="12.75">
      <c r="A410" s="188"/>
      <c r="B410" s="188"/>
      <c r="C410" s="182"/>
      <c r="D410" s="182"/>
      <c r="E410" s="182"/>
      <c r="F410" s="182"/>
    </row>
    <row r="411" spans="1:6" s="58" customFormat="1" ht="12.75">
      <c r="A411" s="188"/>
      <c r="B411" s="188"/>
      <c r="C411" s="182"/>
      <c r="D411" s="182"/>
      <c r="E411" s="182"/>
      <c r="F411" s="182"/>
    </row>
    <row r="412" spans="1:6" s="58" customFormat="1" ht="12.75">
      <c r="A412" s="188"/>
      <c r="B412" s="188"/>
      <c r="C412" s="182"/>
      <c r="D412" s="182"/>
      <c r="E412" s="182"/>
      <c r="F412" s="182"/>
    </row>
    <row r="413" spans="1:6" s="58" customFormat="1" ht="12.75">
      <c r="A413" s="188"/>
      <c r="B413" s="188"/>
      <c r="C413" s="182"/>
      <c r="D413" s="182"/>
      <c r="E413" s="182"/>
      <c r="F413" s="182"/>
    </row>
    <row r="414" spans="1:6" s="58" customFormat="1" ht="12.75">
      <c r="A414" s="188"/>
      <c r="B414" s="188"/>
      <c r="C414" s="182"/>
      <c r="D414" s="182"/>
      <c r="E414" s="182"/>
      <c r="F414" s="182"/>
    </row>
    <row r="415" spans="1:6" s="58" customFormat="1" ht="12.75">
      <c r="A415" s="188"/>
      <c r="B415" s="188"/>
      <c r="C415" s="182"/>
      <c r="D415" s="182"/>
      <c r="E415" s="182"/>
      <c r="F415" s="182"/>
    </row>
    <row r="416" spans="1:6" s="58" customFormat="1" ht="12.75">
      <c r="A416" s="188"/>
      <c r="B416" s="188"/>
      <c r="C416" s="182"/>
      <c r="D416" s="182"/>
      <c r="E416" s="182"/>
      <c r="F416" s="182"/>
    </row>
    <row r="417" spans="1:6" s="58" customFormat="1" ht="12.75">
      <c r="A417" s="188"/>
      <c r="B417" s="188"/>
      <c r="C417" s="182"/>
      <c r="D417" s="182"/>
      <c r="E417" s="182"/>
      <c r="F417" s="182"/>
    </row>
    <row r="418" spans="1:6" s="58" customFormat="1" ht="12.75">
      <c r="A418" s="188"/>
      <c r="B418" s="188"/>
      <c r="C418" s="182"/>
      <c r="D418" s="182"/>
      <c r="E418" s="182"/>
      <c r="F418" s="182"/>
    </row>
    <row r="419" spans="1:6" s="58" customFormat="1" ht="12.75">
      <c r="A419" s="188"/>
      <c r="B419" s="188"/>
      <c r="C419" s="182"/>
      <c r="D419" s="182"/>
      <c r="E419" s="182"/>
      <c r="F419" s="182"/>
    </row>
    <row r="420" spans="1:6" s="58" customFormat="1" ht="12.75">
      <c r="A420" s="188"/>
      <c r="B420" s="188"/>
      <c r="C420" s="182"/>
      <c r="D420" s="182"/>
      <c r="E420" s="182"/>
      <c r="F420" s="182"/>
    </row>
    <row r="421" spans="1:6" s="58" customFormat="1" ht="12.75">
      <c r="A421" s="188"/>
      <c r="B421" s="188"/>
      <c r="C421" s="182"/>
      <c r="D421" s="182"/>
      <c r="E421" s="182"/>
      <c r="F421" s="182"/>
    </row>
    <row r="422" spans="1:6" s="58" customFormat="1" ht="12.75">
      <c r="A422" s="188"/>
      <c r="B422" s="188"/>
      <c r="C422" s="182"/>
      <c r="D422" s="182"/>
      <c r="E422" s="182"/>
      <c r="F422" s="182"/>
    </row>
    <row r="423" spans="1:6" s="58" customFormat="1" ht="12.75">
      <c r="A423" s="188"/>
      <c r="B423" s="188"/>
      <c r="C423" s="182"/>
      <c r="D423" s="182"/>
      <c r="E423" s="182"/>
      <c r="F423" s="182"/>
    </row>
    <row r="424" spans="1:6" s="58" customFormat="1" ht="12.75">
      <c r="A424" s="188"/>
      <c r="B424" s="188"/>
      <c r="C424" s="182"/>
      <c r="D424" s="182"/>
      <c r="E424" s="182"/>
      <c r="F424" s="182"/>
    </row>
    <row r="425" spans="1:6" s="58" customFormat="1" ht="12.75">
      <c r="A425" s="188"/>
      <c r="B425" s="188"/>
      <c r="C425" s="182"/>
      <c r="D425" s="182"/>
      <c r="E425" s="182"/>
      <c r="F425" s="182"/>
    </row>
    <row r="426" spans="1:6" s="58" customFormat="1" ht="12.75">
      <c r="A426" s="188"/>
      <c r="B426" s="188"/>
      <c r="C426" s="182"/>
      <c r="D426" s="182"/>
      <c r="E426" s="182"/>
      <c r="F426" s="182"/>
    </row>
    <row r="427" spans="1:6" s="58" customFormat="1" ht="12.75">
      <c r="A427" s="188"/>
      <c r="B427" s="188"/>
      <c r="C427" s="182"/>
      <c r="D427" s="182"/>
      <c r="E427" s="182"/>
      <c r="F427" s="182"/>
    </row>
    <row r="428" spans="1:6" s="58" customFormat="1" ht="12.75">
      <c r="A428" s="188"/>
      <c r="B428" s="188"/>
      <c r="C428" s="182"/>
      <c r="D428" s="182"/>
      <c r="E428" s="182"/>
      <c r="F428" s="182"/>
    </row>
    <row r="429" spans="1:6" s="58" customFormat="1" ht="12.75">
      <c r="A429" s="188"/>
      <c r="B429" s="188"/>
      <c r="C429" s="182"/>
      <c r="D429" s="182"/>
      <c r="E429" s="182"/>
      <c r="F429" s="182"/>
    </row>
    <row r="430" spans="1:6" s="58" customFormat="1" ht="12.75">
      <c r="A430" s="188"/>
      <c r="B430" s="188"/>
      <c r="C430" s="182"/>
      <c r="D430" s="182"/>
      <c r="E430" s="182"/>
      <c r="F430" s="182"/>
    </row>
    <row r="431" spans="1:6" s="58" customFormat="1" ht="12.75">
      <c r="A431" s="188"/>
      <c r="B431" s="188"/>
      <c r="C431" s="182"/>
      <c r="D431" s="182"/>
      <c r="E431" s="182"/>
      <c r="F431" s="182"/>
    </row>
    <row r="432" spans="1:6" s="58" customFormat="1" ht="12.75">
      <c r="A432" s="188"/>
      <c r="B432" s="188"/>
      <c r="C432" s="182"/>
      <c r="D432" s="182"/>
      <c r="E432" s="182"/>
      <c r="F432" s="182"/>
    </row>
    <row r="433" spans="1:6" s="58" customFormat="1" ht="12.75">
      <c r="A433" s="188"/>
      <c r="B433" s="188"/>
      <c r="C433" s="182"/>
      <c r="D433" s="182"/>
      <c r="E433" s="182"/>
      <c r="F433" s="182"/>
    </row>
    <row r="434" spans="1:6" s="58" customFormat="1" ht="12.75">
      <c r="A434" s="188"/>
      <c r="B434" s="188"/>
      <c r="C434" s="182"/>
      <c r="D434" s="182"/>
      <c r="E434" s="182"/>
      <c r="F434" s="182"/>
    </row>
    <row r="435" spans="1:6" s="58" customFormat="1" ht="12.75">
      <c r="A435" s="188"/>
      <c r="B435" s="188"/>
      <c r="C435" s="182"/>
      <c r="D435" s="182"/>
      <c r="E435" s="182"/>
      <c r="F435" s="182"/>
    </row>
    <row r="436" spans="1:6" s="58" customFormat="1" ht="12.75">
      <c r="A436" s="188"/>
      <c r="B436" s="188"/>
      <c r="C436" s="182"/>
      <c r="D436" s="182"/>
      <c r="E436" s="182"/>
      <c r="F436" s="182"/>
    </row>
    <row r="437" spans="1:6" s="58" customFormat="1" ht="12.75">
      <c r="A437" s="188"/>
      <c r="B437" s="188"/>
      <c r="C437" s="182"/>
      <c r="D437" s="182"/>
      <c r="E437" s="182"/>
      <c r="F437" s="182"/>
    </row>
    <row r="438" spans="1:6" s="58" customFormat="1" ht="12.75">
      <c r="A438" s="188"/>
      <c r="B438" s="188"/>
      <c r="C438" s="182"/>
      <c r="D438" s="182"/>
      <c r="E438" s="182"/>
      <c r="F438" s="182"/>
    </row>
    <row r="439" spans="1:6" s="58" customFormat="1" ht="12.75">
      <c r="A439" s="188"/>
      <c r="B439" s="188"/>
      <c r="C439" s="182"/>
      <c r="D439" s="182"/>
      <c r="E439" s="182"/>
      <c r="F439" s="182"/>
    </row>
    <row r="440" spans="1:6" s="58" customFormat="1" ht="12.75">
      <c r="A440" s="188"/>
      <c r="B440" s="188"/>
      <c r="C440" s="182"/>
      <c r="D440" s="182"/>
      <c r="E440" s="182"/>
      <c r="F440" s="182"/>
    </row>
    <row r="441" spans="1:6" s="58" customFormat="1" ht="12.75">
      <c r="A441" s="188"/>
      <c r="B441" s="188"/>
      <c r="C441" s="182"/>
      <c r="D441" s="182"/>
      <c r="E441" s="182"/>
      <c r="F441" s="182"/>
    </row>
    <row r="442" spans="1:6" s="58" customFormat="1" ht="12.75">
      <c r="A442" s="188"/>
      <c r="B442" s="188"/>
      <c r="C442" s="182"/>
      <c r="D442" s="182"/>
      <c r="E442" s="182"/>
      <c r="F442" s="182"/>
    </row>
    <row r="443" spans="1:6" s="58" customFormat="1" ht="12.75">
      <c r="A443" s="188"/>
      <c r="B443" s="188"/>
      <c r="C443" s="182"/>
      <c r="D443" s="182"/>
      <c r="E443" s="182"/>
      <c r="F443" s="182"/>
    </row>
    <row r="444" spans="1:6" s="58" customFormat="1" ht="12.75">
      <c r="A444" s="188"/>
      <c r="B444" s="188"/>
      <c r="C444" s="182"/>
      <c r="D444" s="182"/>
      <c r="E444" s="182"/>
      <c r="F444" s="182"/>
    </row>
    <row r="445" spans="1:6" s="58" customFormat="1" ht="12.75">
      <c r="A445" s="188"/>
      <c r="B445" s="188"/>
      <c r="C445" s="182"/>
      <c r="D445" s="182"/>
      <c r="E445" s="182"/>
      <c r="F445" s="182"/>
    </row>
    <row r="446" spans="1:6" s="58" customFormat="1" ht="12.75">
      <c r="A446" s="188"/>
      <c r="B446" s="188"/>
      <c r="C446" s="182"/>
      <c r="D446" s="182"/>
      <c r="E446" s="182"/>
      <c r="F446" s="182"/>
    </row>
    <row r="447" spans="1:6" s="58" customFormat="1" ht="12.75">
      <c r="A447" s="188"/>
      <c r="B447" s="188"/>
      <c r="C447" s="182"/>
      <c r="D447" s="182"/>
      <c r="E447" s="182"/>
      <c r="F447" s="182"/>
    </row>
    <row r="448" spans="1:6" s="58" customFormat="1" ht="12.75">
      <c r="A448" s="188"/>
      <c r="B448" s="188"/>
      <c r="C448" s="182"/>
      <c r="D448" s="182"/>
      <c r="E448" s="182"/>
      <c r="F448" s="182"/>
    </row>
    <row r="449" spans="1:6" s="58" customFormat="1" ht="12.75">
      <c r="A449" s="188"/>
      <c r="B449" s="188"/>
      <c r="C449" s="182"/>
      <c r="D449" s="182"/>
      <c r="E449" s="182"/>
      <c r="F449" s="182"/>
    </row>
    <row r="450" spans="1:6" s="58" customFormat="1" ht="12.75">
      <c r="A450" s="188"/>
      <c r="B450" s="188"/>
      <c r="C450" s="182"/>
      <c r="D450" s="182"/>
      <c r="E450" s="182"/>
      <c r="F450" s="182"/>
    </row>
    <row r="451" spans="1:6" s="58" customFormat="1" ht="12.75">
      <c r="A451" s="188"/>
      <c r="B451" s="188"/>
      <c r="C451" s="182"/>
      <c r="D451" s="182"/>
      <c r="E451" s="182"/>
      <c r="F451" s="182"/>
    </row>
    <row r="452" spans="1:6" s="58" customFormat="1" ht="12.75">
      <c r="A452" s="188"/>
      <c r="B452" s="188"/>
      <c r="C452" s="182"/>
      <c r="D452" s="182"/>
      <c r="E452" s="182"/>
      <c r="F452" s="182"/>
    </row>
    <row r="453" spans="1:6" s="58" customFormat="1" ht="12.75">
      <c r="A453" s="188"/>
      <c r="B453" s="188"/>
      <c r="C453" s="182"/>
      <c r="D453" s="182"/>
      <c r="E453" s="182"/>
      <c r="F453" s="182"/>
    </row>
    <row r="454" spans="1:6" s="58" customFormat="1" ht="12.75">
      <c r="A454" s="188"/>
      <c r="B454" s="188"/>
      <c r="C454" s="182"/>
      <c r="D454" s="182"/>
      <c r="E454" s="182"/>
      <c r="F454" s="182"/>
    </row>
    <row r="455" spans="1:6" s="58" customFormat="1" ht="12.75">
      <c r="A455" s="188"/>
      <c r="B455" s="188"/>
      <c r="C455" s="182"/>
      <c r="D455" s="182"/>
      <c r="E455" s="182"/>
      <c r="F455" s="182"/>
    </row>
    <row r="456" spans="1:6" s="58" customFormat="1" ht="12.75">
      <c r="A456" s="188"/>
      <c r="B456" s="188"/>
      <c r="C456" s="182"/>
      <c r="D456" s="182"/>
      <c r="E456" s="182"/>
      <c r="F456" s="182"/>
    </row>
    <row r="457" spans="1:6" s="58" customFormat="1" ht="12.75">
      <c r="A457" s="188"/>
      <c r="B457" s="188"/>
      <c r="C457" s="182"/>
      <c r="D457" s="182"/>
      <c r="E457" s="182"/>
      <c r="F457" s="182"/>
    </row>
    <row r="458" spans="1:6" s="58" customFormat="1" ht="12.75">
      <c r="A458" s="188"/>
      <c r="B458" s="188"/>
      <c r="C458" s="182"/>
      <c r="D458" s="182"/>
      <c r="E458" s="182"/>
      <c r="F458" s="182"/>
    </row>
    <row r="459" spans="1:6" s="58" customFormat="1" ht="12.75">
      <c r="A459" s="188"/>
      <c r="B459" s="188"/>
      <c r="C459" s="182"/>
      <c r="D459" s="182"/>
      <c r="E459" s="182"/>
      <c r="F459" s="182"/>
    </row>
    <row r="460" spans="1:6" s="58" customFormat="1" ht="12.75">
      <c r="A460" s="188"/>
      <c r="B460" s="188"/>
      <c r="C460" s="182"/>
      <c r="D460" s="182"/>
      <c r="E460" s="182"/>
      <c r="F460" s="182"/>
    </row>
    <row r="461" spans="1:6" s="58" customFormat="1" ht="12.75">
      <c r="A461" s="188"/>
      <c r="B461" s="188"/>
      <c r="C461" s="182"/>
      <c r="D461" s="182"/>
      <c r="E461" s="182"/>
      <c r="F461" s="182"/>
    </row>
    <row r="462" spans="1:6" s="58" customFormat="1" ht="12.75">
      <c r="A462" s="188"/>
      <c r="B462" s="188"/>
      <c r="C462" s="182"/>
      <c r="D462" s="182"/>
      <c r="E462" s="182"/>
      <c r="F462" s="182"/>
    </row>
    <row r="463" spans="1:6" s="58" customFormat="1" ht="12.75">
      <c r="A463" s="188"/>
      <c r="B463" s="188"/>
      <c r="C463" s="182"/>
      <c r="D463" s="182"/>
      <c r="E463" s="182"/>
      <c r="F463" s="182"/>
    </row>
    <row r="464" spans="1:6" s="58" customFormat="1" ht="12.75">
      <c r="A464" s="188"/>
      <c r="B464" s="188"/>
      <c r="C464" s="182"/>
      <c r="D464" s="182"/>
      <c r="E464" s="182"/>
      <c r="F464" s="182"/>
    </row>
    <row r="465" spans="1:6" s="58" customFormat="1" ht="12.75">
      <c r="A465" s="188"/>
      <c r="B465" s="188"/>
      <c r="C465" s="182"/>
      <c r="D465" s="182"/>
      <c r="E465" s="182"/>
      <c r="F465" s="182"/>
    </row>
    <row r="466" spans="1:6" s="58" customFormat="1" ht="12.75">
      <c r="A466" s="188"/>
      <c r="B466" s="188"/>
      <c r="C466" s="182"/>
      <c r="D466" s="182"/>
      <c r="E466" s="182"/>
      <c r="F466" s="182"/>
    </row>
    <row r="467" spans="1:6" s="58" customFormat="1" ht="12.75">
      <c r="A467" s="188"/>
      <c r="B467" s="188"/>
      <c r="C467" s="182"/>
      <c r="D467" s="182"/>
      <c r="E467" s="182"/>
      <c r="F467" s="182"/>
    </row>
    <row r="468" spans="1:6" s="58" customFormat="1" ht="12.75">
      <c r="A468" s="188"/>
      <c r="B468" s="188"/>
      <c r="C468" s="182"/>
      <c r="D468" s="182"/>
      <c r="E468" s="182"/>
      <c r="F468" s="182"/>
    </row>
    <row r="469" spans="1:6" s="58" customFormat="1" ht="12.75">
      <c r="A469" s="188"/>
      <c r="B469" s="188"/>
      <c r="C469" s="182"/>
      <c r="D469" s="182"/>
      <c r="E469" s="182"/>
      <c r="F469" s="182"/>
    </row>
    <row r="470" spans="1:6" s="58" customFormat="1" ht="12.75">
      <c r="A470" s="188"/>
      <c r="B470" s="188"/>
      <c r="C470" s="182"/>
      <c r="D470" s="182"/>
      <c r="E470" s="182"/>
      <c r="F470" s="182"/>
    </row>
    <row r="471" spans="1:6" s="58" customFormat="1" ht="12.75">
      <c r="A471" s="188"/>
      <c r="B471" s="188"/>
      <c r="C471" s="182"/>
      <c r="D471" s="182"/>
      <c r="E471" s="182"/>
      <c r="F471" s="182"/>
    </row>
    <row r="472" spans="1:6" s="58" customFormat="1" ht="12.75">
      <c r="A472" s="188"/>
      <c r="B472" s="188"/>
      <c r="C472" s="182"/>
      <c r="D472" s="182"/>
      <c r="E472" s="182"/>
      <c r="F472" s="182"/>
    </row>
    <row r="473" spans="1:6" s="58" customFormat="1" ht="12.75">
      <c r="A473" s="188"/>
      <c r="B473" s="188"/>
      <c r="C473" s="182"/>
      <c r="D473" s="182"/>
      <c r="E473" s="182"/>
      <c r="F473" s="182"/>
    </row>
    <row r="474" spans="1:6" s="58" customFormat="1" ht="12.75">
      <c r="A474" s="188"/>
      <c r="B474" s="188"/>
      <c r="C474" s="182"/>
      <c r="D474" s="182"/>
      <c r="E474" s="182"/>
      <c r="F474" s="182"/>
    </row>
    <row r="475" spans="1:6" s="58" customFormat="1" ht="12.75">
      <c r="A475" s="188"/>
      <c r="B475" s="188"/>
      <c r="C475" s="182"/>
      <c r="D475" s="182"/>
      <c r="E475" s="182"/>
      <c r="F475" s="182"/>
    </row>
    <row r="476" spans="1:6" s="58" customFormat="1" ht="12.75">
      <c r="A476" s="188"/>
      <c r="B476" s="188"/>
      <c r="C476" s="182"/>
      <c r="D476" s="182"/>
      <c r="E476" s="182"/>
      <c r="F476" s="182"/>
    </row>
    <row r="477" spans="1:6" s="58" customFormat="1" ht="12.75">
      <c r="A477" s="188"/>
      <c r="B477" s="188"/>
      <c r="C477" s="182"/>
      <c r="D477" s="182"/>
      <c r="E477" s="182"/>
      <c r="F477" s="182"/>
    </row>
    <row r="478" spans="1:6" s="58" customFormat="1" ht="12.75">
      <c r="A478" s="188"/>
      <c r="B478" s="188"/>
      <c r="C478" s="182"/>
      <c r="D478" s="182"/>
      <c r="E478" s="182"/>
      <c r="F478" s="182"/>
    </row>
    <row r="479" spans="1:6" s="58" customFormat="1" ht="12.75">
      <c r="A479" s="188"/>
      <c r="B479" s="188"/>
      <c r="C479" s="182"/>
      <c r="D479" s="182"/>
      <c r="E479" s="182"/>
      <c r="F479" s="182"/>
    </row>
    <row r="480" spans="1:6" s="58" customFormat="1" ht="12.75">
      <c r="A480" s="188"/>
      <c r="B480" s="188"/>
      <c r="C480" s="182"/>
      <c r="D480" s="182"/>
      <c r="E480" s="182"/>
      <c r="F480" s="182"/>
    </row>
    <row r="481" spans="1:6" s="58" customFormat="1" ht="12.75">
      <c r="A481" s="188"/>
      <c r="B481" s="188"/>
      <c r="C481" s="182"/>
      <c r="D481" s="182"/>
      <c r="E481" s="182"/>
      <c r="F481" s="182"/>
    </row>
    <row r="482" spans="1:6" s="58" customFormat="1" ht="12.75">
      <c r="A482" s="188"/>
      <c r="B482" s="188"/>
      <c r="C482" s="182"/>
      <c r="D482" s="182"/>
      <c r="E482" s="182"/>
      <c r="F482" s="182"/>
    </row>
    <row r="483" spans="1:6" s="58" customFormat="1" ht="12.75">
      <c r="A483" s="188"/>
      <c r="B483" s="188"/>
      <c r="C483" s="182"/>
      <c r="D483" s="182"/>
      <c r="E483" s="182"/>
      <c r="F483" s="182"/>
    </row>
    <row r="484" spans="1:6" s="58" customFormat="1" ht="12.75">
      <c r="A484" s="188"/>
      <c r="B484" s="188"/>
      <c r="C484" s="182"/>
      <c r="D484" s="182"/>
      <c r="E484" s="182"/>
      <c r="F484" s="182"/>
    </row>
    <row r="485" spans="1:6" s="58" customFormat="1" ht="12.75">
      <c r="A485" s="188"/>
      <c r="B485" s="188"/>
      <c r="C485" s="182"/>
      <c r="D485" s="182"/>
      <c r="E485" s="182"/>
      <c r="F485" s="182"/>
    </row>
    <row r="486" spans="1:6" s="58" customFormat="1" ht="12.75">
      <c r="A486" s="188"/>
      <c r="B486" s="188"/>
      <c r="C486" s="182"/>
      <c r="D486" s="182"/>
      <c r="E486" s="182"/>
      <c r="F486" s="182"/>
    </row>
    <row r="487" spans="1:6" s="58" customFormat="1" ht="12.75">
      <c r="A487" s="188"/>
      <c r="B487" s="188"/>
      <c r="C487" s="182"/>
      <c r="D487" s="182"/>
      <c r="E487" s="182"/>
      <c r="F487" s="182"/>
    </row>
    <row r="488" spans="1:6" s="58" customFormat="1" ht="12.75">
      <c r="A488" s="188"/>
      <c r="B488" s="188"/>
      <c r="C488" s="182"/>
      <c r="D488" s="182"/>
      <c r="E488" s="182"/>
      <c r="F488" s="182"/>
    </row>
    <row r="489" spans="1:6" s="58" customFormat="1" ht="12.75">
      <c r="A489" s="188"/>
      <c r="B489" s="188"/>
      <c r="C489" s="182"/>
      <c r="D489" s="182"/>
      <c r="E489" s="182"/>
      <c r="F489" s="182"/>
    </row>
    <row r="490" spans="1:6" s="58" customFormat="1" ht="12.75">
      <c r="A490" s="188"/>
      <c r="B490" s="188"/>
      <c r="C490" s="182"/>
      <c r="D490" s="182"/>
      <c r="E490" s="182"/>
      <c r="F490" s="182"/>
    </row>
    <row r="491" spans="1:6" s="58" customFormat="1" ht="12.75">
      <c r="A491" s="188"/>
      <c r="B491" s="188"/>
      <c r="C491" s="182"/>
      <c r="D491" s="182"/>
      <c r="E491" s="182"/>
      <c r="F491" s="182"/>
    </row>
    <row r="492" spans="1:6" s="58" customFormat="1" ht="12.75">
      <c r="A492" s="188"/>
      <c r="B492" s="188"/>
      <c r="C492" s="182"/>
      <c r="D492" s="182"/>
      <c r="E492" s="182"/>
      <c r="F492" s="182"/>
    </row>
    <row r="493" spans="1:6" s="58" customFormat="1" ht="12.75">
      <c r="A493" s="188"/>
      <c r="B493" s="188"/>
      <c r="C493" s="182"/>
      <c r="D493" s="182"/>
      <c r="E493" s="182"/>
      <c r="F493" s="182"/>
    </row>
    <row r="494" spans="1:6" s="58" customFormat="1" ht="12.75">
      <c r="A494" s="188"/>
      <c r="B494" s="188"/>
      <c r="C494" s="182"/>
      <c r="D494" s="182"/>
      <c r="E494" s="182"/>
      <c r="F494" s="182"/>
    </row>
    <row r="495" spans="1:6" s="58" customFormat="1" ht="12.75">
      <c r="A495" s="188"/>
      <c r="B495" s="188"/>
      <c r="C495" s="182"/>
      <c r="D495" s="182"/>
      <c r="E495" s="182"/>
      <c r="F495" s="182"/>
    </row>
    <row r="496" spans="1:6" s="58" customFormat="1" ht="12.75">
      <c r="A496" s="188"/>
      <c r="B496" s="188"/>
      <c r="C496" s="182"/>
      <c r="D496" s="182"/>
      <c r="E496" s="182"/>
      <c r="F496" s="182"/>
    </row>
    <row r="497" spans="1:6" s="58" customFormat="1" ht="12.75">
      <c r="A497" s="188"/>
      <c r="B497" s="188"/>
      <c r="C497" s="182"/>
      <c r="D497" s="182"/>
      <c r="E497" s="182"/>
      <c r="F497" s="182"/>
    </row>
    <row r="498" spans="1:6" s="58" customFormat="1" ht="12.75">
      <c r="A498" s="188"/>
      <c r="B498" s="188"/>
      <c r="C498" s="182"/>
      <c r="D498" s="182"/>
      <c r="E498" s="182"/>
      <c r="F498" s="182"/>
    </row>
    <row r="499" spans="1:6" s="58" customFormat="1" ht="12.75">
      <c r="A499" s="188"/>
      <c r="B499" s="188"/>
      <c r="C499" s="182"/>
      <c r="D499" s="182"/>
      <c r="E499" s="182"/>
      <c r="F499" s="182"/>
    </row>
    <row r="500" spans="1:6" s="58" customFormat="1" ht="12.75">
      <c r="A500" s="188"/>
      <c r="B500" s="188"/>
      <c r="C500" s="182"/>
      <c r="D500" s="182"/>
      <c r="E500" s="182"/>
      <c r="F500" s="182"/>
    </row>
    <row r="501" spans="1:6" s="58" customFormat="1" ht="12.75">
      <c r="A501" s="188"/>
      <c r="B501" s="188"/>
      <c r="C501" s="182"/>
      <c r="D501" s="182"/>
      <c r="E501" s="182"/>
      <c r="F501" s="182"/>
    </row>
    <row r="502" spans="1:6" s="58" customFormat="1" ht="12.75">
      <c r="A502" s="188"/>
      <c r="B502" s="188"/>
      <c r="C502" s="182"/>
      <c r="D502" s="182"/>
      <c r="E502" s="182"/>
      <c r="F502" s="182"/>
    </row>
    <row r="503" spans="1:6" s="58" customFormat="1" ht="12.75">
      <c r="A503" s="188"/>
      <c r="B503" s="188"/>
      <c r="C503" s="182"/>
      <c r="D503" s="182"/>
      <c r="E503" s="182"/>
      <c r="F503" s="182"/>
    </row>
    <row r="504" spans="1:6" s="58" customFormat="1" ht="12.75">
      <c r="A504" s="188"/>
      <c r="B504" s="188"/>
      <c r="C504" s="182"/>
      <c r="D504" s="182"/>
      <c r="E504" s="182"/>
      <c r="F504" s="182"/>
    </row>
    <row r="505" spans="1:6" s="58" customFormat="1" ht="12.75">
      <c r="A505" s="188"/>
      <c r="B505" s="188"/>
      <c r="C505" s="182"/>
      <c r="D505" s="182"/>
      <c r="E505" s="182"/>
      <c r="F505" s="182"/>
    </row>
    <row r="506" spans="1:6" s="58" customFormat="1" ht="12.75">
      <c r="A506" s="188"/>
      <c r="B506" s="188"/>
      <c r="C506" s="182"/>
      <c r="D506" s="182"/>
      <c r="E506" s="182"/>
      <c r="F506" s="182"/>
    </row>
    <row r="507" spans="1:6" s="58" customFormat="1" ht="12.75">
      <c r="A507" s="188"/>
      <c r="B507" s="188"/>
      <c r="C507" s="182"/>
      <c r="D507" s="182"/>
      <c r="E507" s="182"/>
      <c r="F507" s="182"/>
    </row>
    <row r="508" spans="1:6" s="58" customFormat="1" ht="12.75">
      <c r="A508" s="188"/>
      <c r="B508" s="188"/>
      <c r="C508" s="182"/>
      <c r="D508" s="182"/>
      <c r="E508" s="182"/>
      <c r="F508" s="182"/>
    </row>
    <row r="509" spans="1:6" s="58" customFormat="1" ht="12.75">
      <c r="A509" s="188"/>
      <c r="B509" s="188"/>
      <c r="C509" s="182"/>
      <c r="D509" s="182"/>
      <c r="E509" s="182"/>
      <c r="F509" s="182"/>
    </row>
    <row r="510" spans="1:6" s="58" customFormat="1" ht="12.75">
      <c r="A510" s="188"/>
      <c r="B510" s="188"/>
      <c r="C510" s="182"/>
      <c r="D510" s="182"/>
      <c r="E510" s="182"/>
      <c r="F510" s="182"/>
    </row>
    <row r="511" spans="1:6" s="58" customFormat="1" ht="12.75">
      <c r="A511" s="188"/>
      <c r="B511" s="188"/>
      <c r="C511" s="182"/>
      <c r="D511" s="182"/>
      <c r="E511" s="182"/>
      <c r="F511" s="182"/>
    </row>
    <row r="512" spans="1:6" s="58" customFormat="1" ht="12.75">
      <c r="A512" s="188"/>
      <c r="B512" s="188"/>
      <c r="C512" s="182"/>
      <c r="D512" s="182"/>
      <c r="E512" s="182"/>
      <c r="F512" s="182"/>
    </row>
    <row r="513" spans="1:6" s="58" customFormat="1" ht="12.75">
      <c r="A513" s="188"/>
      <c r="B513" s="188"/>
      <c r="C513" s="182"/>
      <c r="D513" s="182"/>
      <c r="E513" s="182"/>
      <c r="F513" s="182"/>
    </row>
    <row r="514" spans="1:6" s="58" customFormat="1" ht="12.75">
      <c r="A514" s="188"/>
      <c r="B514" s="188"/>
      <c r="C514" s="182"/>
      <c r="D514" s="182"/>
      <c r="E514" s="182"/>
      <c r="F514" s="182"/>
    </row>
    <row r="515" spans="1:6" s="58" customFormat="1" ht="12.75">
      <c r="A515" s="188"/>
      <c r="B515" s="188"/>
      <c r="C515" s="182"/>
      <c r="D515" s="182"/>
      <c r="E515" s="182"/>
      <c r="F515" s="182"/>
    </row>
    <row r="516" spans="1:6" s="58" customFormat="1" ht="12.75">
      <c r="A516" s="188"/>
      <c r="B516" s="188"/>
      <c r="C516" s="182"/>
      <c r="D516" s="182"/>
      <c r="E516" s="182"/>
      <c r="F516" s="182"/>
    </row>
    <row r="517" spans="1:6" s="58" customFormat="1" ht="12.75">
      <c r="A517" s="188"/>
      <c r="B517" s="188"/>
      <c r="C517" s="182"/>
      <c r="D517" s="182"/>
      <c r="E517" s="182"/>
      <c r="F517" s="182"/>
    </row>
    <row r="518" spans="1:6" s="58" customFormat="1" ht="12.75">
      <c r="A518" s="188"/>
      <c r="B518" s="188"/>
      <c r="C518" s="182"/>
      <c r="D518" s="182"/>
      <c r="E518" s="182"/>
      <c r="F518" s="182"/>
    </row>
    <row r="519" spans="1:6" s="58" customFormat="1" ht="12.75">
      <c r="A519" s="188"/>
      <c r="B519" s="188"/>
      <c r="C519" s="182"/>
      <c r="D519" s="182"/>
      <c r="E519" s="182"/>
      <c r="F519" s="182"/>
    </row>
    <row r="520" spans="1:6" s="58" customFormat="1" ht="12.75">
      <c r="A520" s="188"/>
      <c r="B520" s="188"/>
      <c r="C520" s="182"/>
      <c r="D520" s="182"/>
      <c r="E520" s="182"/>
      <c r="F520" s="182"/>
    </row>
    <row r="521" spans="1:6" s="58" customFormat="1" ht="12.75">
      <c r="A521" s="188"/>
      <c r="B521" s="188"/>
      <c r="C521" s="182"/>
      <c r="D521" s="182"/>
      <c r="E521" s="182"/>
      <c r="F521" s="182"/>
    </row>
    <row r="522" spans="1:6" s="58" customFormat="1" ht="12.75">
      <c r="A522" s="188"/>
      <c r="B522" s="188"/>
      <c r="C522" s="182"/>
      <c r="D522" s="182"/>
      <c r="E522" s="182"/>
      <c r="F522" s="182"/>
    </row>
    <row r="523" spans="1:6" s="58" customFormat="1" ht="12.75">
      <c r="A523" s="188"/>
      <c r="B523" s="188"/>
      <c r="C523" s="182"/>
      <c r="D523" s="182"/>
      <c r="E523" s="182"/>
      <c r="F523" s="182"/>
    </row>
    <row r="524" spans="1:6" s="58" customFormat="1" ht="12.75">
      <c r="A524" s="188"/>
      <c r="B524" s="188"/>
      <c r="C524" s="182"/>
      <c r="D524" s="182"/>
      <c r="E524" s="182"/>
      <c r="F524" s="182"/>
    </row>
    <row r="525" spans="1:6" s="58" customFormat="1" ht="12.75">
      <c r="A525" s="188"/>
      <c r="B525" s="188"/>
      <c r="C525" s="182"/>
      <c r="D525" s="182"/>
      <c r="E525" s="182"/>
      <c r="F525" s="182"/>
    </row>
    <row r="526" spans="1:6" s="58" customFormat="1" ht="12.75">
      <c r="A526" s="188"/>
      <c r="B526" s="188"/>
      <c r="C526" s="182"/>
      <c r="D526" s="182"/>
      <c r="E526" s="182"/>
      <c r="F526" s="182"/>
    </row>
    <row r="527" spans="1:6" s="58" customFormat="1" ht="12.75">
      <c r="A527" s="188"/>
      <c r="B527" s="188"/>
      <c r="C527" s="182"/>
      <c r="D527" s="182"/>
      <c r="E527" s="182"/>
      <c r="F527" s="182"/>
    </row>
    <row r="528" spans="1:6" s="58" customFormat="1" ht="12.75">
      <c r="A528" s="188"/>
      <c r="B528" s="188"/>
      <c r="C528" s="182"/>
      <c r="D528" s="182"/>
      <c r="E528" s="182"/>
      <c r="F528" s="182"/>
    </row>
    <row r="529" spans="1:6" s="58" customFormat="1" ht="12.75">
      <c r="A529" s="188"/>
      <c r="B529" s="188"/>
      <c r="C529" s="182"/>
      <c r="D529" s="182"/>
      <c r="E529" s="182"/>
      <c r="F529" s="182"/>
    </row>
    <row r="530" spans="1:6" s="58" customFormat="1" ht="12.75">
      <c r="A530" s="188"/>
      <c r="B530" s="188"/>
      <c r="C530" s="182"/>
      <c r="D530" s="182"/>
      <c r="E530" s="182"/>
      <c r="F530" s="182"/>
    </row>
    <row r="531" spans="1:6" s="58" customFormat="1" ht="12.75">
      <c r="A531" s="188"/>
      <c r="B531" s="188"/>
      <c r="C531" s="182"/>
      <c r="D531" s="182"/>
      <c r="E531" s="182"/>
      <c r="F531" s="182"/>
    </row>
    <row r="532" spans="1:6" s="58" customFormat="1" ht="12.75">
      <c r="A532" s="188"/>
      <c r="B532" s="188"/>
      <c r="C532" s="182"/>
      <c r="D532" s="182"/>
      <c r="E532" s="182"/>
      <c r="F532" s="182"/>
    </row>
    <row r="533" spans="1:6" s="58" customFormat="1" ht="12.75">
      <c r="A533" s="188"/>
      <c r="B533" s="188"/>
      <c r="C533" s="182"/>
      <c r="D533" s="182"/>
      <c r="E533" s="182"/>
      <c r="F533" s="182"/>
    </row>
    <row r="534" spans="1:6" s="58" customFormat="1" ht="12.75">
      <c r="A534" s="188"/>
      <c r="B534" s="188"/>
      <c r="C534" s="182"/>
      <c r="D534" s="182"/>
      <c r="E534" s="182"/>
      <c r="F534" s="182"/>
    </row>
    <row r="535" spans="1:6" s="58" customFormat="1" ht="12.75">
      <c r="A535" s="188"/>
      <c r="B535" s="188"/>
      <c r="C535" s="182"/>
      <c r="D535" s="182"/>
      <c r="E535" s="182"/>
      <c r="F535" s="182"/>
    </row>
    <row r="536" spans="1:6" s="58" customFormat="1" ht="12.75">
      <c r="A536" s="188"/>
      <c r="B536" s="188"/>
      <c r="C536" s="182"/>
      <c r="D536" s="182"/>
      <c r="E536" s="182"/>
      <c r="F536" s="182"/>
    </row>
    <row r="537" spans="1:6" s="58" customFormat="1" ht="12.75">
      <c r="A537" s="188"/>
      <c r="B537" s="188"/>
      <c r="C537" s="182"/>
      <c r="D537" s="182"/>
      <c r="E537" s="182"/>
      <c r="F537" s="182"/>
    </row>
    <row r="538" spans="1:6" s="58" customFormat="1" ht="12.75">
      <c r="A538" s="188"/>
      <c r="B538" s="188"/>
      <c r="C538" s="182"/>
      <c r="D538" s="182"/>
      <c r="E538" s="182"/>
      <c r="F538" s="182"/>
    </row>
    <row r="539" spans="1:6" s="58" customFormat="1" ht="12.75">
      <c r="A539" s="188"/>
      <c r="B539" s="188"/>
      <c r="C539" s="182"/>
      <c r="D539" s="182"/>
      <c r="E539" s="182"/>
      <c r="F539" s="182"/>
    </row>
    <row r="540" spans="1:6" s="58" customFormat="1" ht="12.75">
      <c r="A540" s="188"/>
      <c r="B540" s="188"/>
      <c r="C540" s="182"/>
      <c r="D540" s="182"/>
      <c r="E540" s="182"/>
      <c r="F540" s="182"/>
    </row>
    <row r="541" spans="1:6" s="58" customFormat="1" ht="12.75">
      <c r="A541" s="188"/>
      <c r="B541" s="188"/>
      <c r="C541" s="182"/>
      <c r="D541" s="182"/>
      <c r="E541" s="182"/>
      <c r="F541" s="182"/>
    </row>
    <row r="542" spans="1:6" s="58" customFormat="1" ht="12.75">
      <c r="A542" s="188"/>
      <c r="B542" s="188"/>
      <c r="C542" s="182"/>
      <c r="D542" s="182"/>
      <c r="E542" s="182"/>
      <c r="F542" s="182"/>
    </row>
    <row r="543" spans="1:6" s="58" customFormat="1">
      <c r="A543" s="45"/>
      <c r="B543" s="45"/>
      <c r="C543" s="28"/>
      <c r="D543" s="28"/>
      <c r="E543" s="28"/>
      <c r="F543" s="28"/>
    </row>
    <row r="544" spans="1:6" s="58" customFormat="1">
      <c r="A544" s="45"/>
      <c r="B544" s="45"/>
      <c r="C544" s="28"/>
      <c r="D544" s="28"/>
      <c r="E544" s="28"/>
      <c r="F544" s="28"/>
    </row>
    <row r="545" spans="1:6" s="58" customFormat="1">
      <c r="A545" s="45"/>
      <c r="B545" s="45"/>
      <c r="C545" s="28"/>
      <c r="D545" s="28"/>
      <c r="E545" s="28"/>
      <c r="F545" s="28"/>
    </row>
  </sheetData>
  <mergeCells count="12">
    <mergeCell ref="B53:F53"/>
    <mergeCell ref="C1:F1"/>
    <mergeCell ref="C2:F2"/>
    <mergeCell ref="C3:F3"/>
    <mergeCell ref="C4:F4"/>
    <mergeCell ref="B6:E6"/>
    <mergeCell ref="B9:F9"/>
    <mergeCell ref="B14:F14"/>
    <mergeCell ref="B29:F29"/>
    <mergeCell ref="B38:F38"/>
    <mergeCell ref="B46:F46"/>
    <mergeCell ref="B48:F48"/>
  </mergeCells>
  <pageMargins left="1.1811023622047245" right="0.39370078740157483" top="0.78740157480314965" bottom="0.78740157480314965" header="0.31496062992125984" footer="0.31496062992125984"/>
  <pageSetup paperSize="9" scale="61"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522"/>
  <sheetViews>
    <sheetView zoomScale="106" zoomScaleNormal="106" workbookViewId="0">
      <pane ySplit="8" topLeftCell="A9" activePane="bottomLeft" state="frozen"/>
      <selection pane="bottomLeft" activeCell="E1" sqref="D1:F4"/>
    </sheetView>
  </sheetViews>
  <sheetFormatPr defaultRowHeight="15"/>
  <cols>
    <col min="1" max="1" width="14.28515625" style="45" customWidth="1"/>
    <col min="2" max="2" width="54.5703125" style="45" customWidth="1"/>
    <col min="3" max="3" width="15.5703125" style="28" customWidth="1"/>
    <col min="4" max="4" width="19.42578125" style="28" customWidth="1"/>
    <col min="5" max="5" width="12.85546875" style="28" customWidth="1"/>
    <col min="6" max="6" width="17.5703125" style="28" customWidth="1"/>
    <col min="7" max="7" width="7.42578125" customWidth="1"/>
    <col min="8" max="8" width="15.5703125" customWidth="1"/>
  </cols>
  <sheetData>
    <row r="1" spans="1:6">
      <c r="C1" s="55"/>
      <c r="D1" s="355"/>
      <c r="E1" s="396" t="s">
        <v>1590</v>
      </c>
      <c r="F1" s="396"/>
    </row>
    <row r="2" spans="1:6">
      <c r="C2" s="55"/>
      <c r="D2" s="396" t="s">
        <v>526</v>
      </c>
      <c r="E2" s="396"/>
      <c r="F2" s="396"/>
    </row>
    <row r="3" spans="1:6">
      <c r="C3" s="55"/>
      <c r="D3" s="396" t="s">
        <v>1635</v>
      </c>
      <c r="E3" s="396"/>
      <c r="F3" s="396"/>
    </row>
    <row r="4" spans="1:6">
      <c r="C4" s="55"/>
      <c r="D4" s="396" t="s">
        <v>1633</v>
      </c>
      <c r="E4" s="396"/>
      <c r="F4" s="396"/>
    </row>
    <row r="6" spans="1:6" ht="15.75">
      <c r="B6" s="404" t="s">
        <v>945</v>
      </c>
      <c r="C6" s="404"/>
      <c r="D6" s="404"/>
      <c r="E6" s="404"/>
    </row>
    <row r="8" spans="1:6" s="58" customFormat="1" ht="25.5">
      <c r="A8" s="173" t="s">
        <v>0</v>
      </c>
      <c r="B8" s="173" t="s">
        <v>87</v>
      </c>
      <c r="C8" s="174" t="s">
        <v>2</v>
      </c>
      <c r="D8" s="175" t="s">
        <v>530</v>
      </c>
      <c r="E8" s="175" t="s">
        <v>531</v>
      </c>
      <c r="F8" s="175" t="s">
        <v>532</v>
      </c>
    </row>
    <row r="9" spans="1:6" s="58" customFormat="1" ht="12.75">
      <c r="A9" s="176" t="s">
        <v>3</v>
      </c>
      <c r="B9" s="495" t="s">
        <v>946</v>
      </c>
      <c r="C9" s="495"/>
      <c r="D9" s="495"/>
      <c r="E9" s="495"/>
      <c r="F9" s="495"/>
    </row>
    <row r="10" spans="1:6" s="58" customFormat="1" ht="12.75">
      <c r="A10" s="189" t="s">
        <v>4</v>
      </c>
      <c r="B10" s="177" t="s">
        <v>947</v>
      </c>
      <c r="C10" s="178" t="s">
        <v>1263</v>
      </c>
      <c r="D10" s="178">
        <v>1.5</v>
      </c>
      <c r="E10" s="178">
        <f>ROUND(D10*0.21,2)</f>
        <v>0.32</v>
      </c>
      <c r="F10" s="181">
        <f>D10+E10</f>
        <v>1.82</v>
      </c>
    </row>
    <row r="11" spans="1:6" s="58" customFormat="1" ht="12.75">
      <c r="A11" s="189" t="s">
        <v>5</v>
      </c>
      <c r="B11" s="177" t="s">
        <v>950</v>
      </c>
      <c r="C11" s="178"/>
      <c r="D11" s="178"/>
      <c r="E11" s="178"/>
      <c r="F11" s="181"/>
    </row>
    <row r="12" spans="1:6" s="58" customFormat="1" ht="12.75">
      <c r="A12" s="191" t="s">
        <v>635</v>
      </c>
      <c r="B12" s="179" t="s">
        <v>952</v>
      </c>
      <c r="C12" s="178" t="s">
        <v>264</v>
      </c>
      <c r="D12" s="178">
        <v>20</v>
      </c>
      <c r="E12" s="181">
        <f t="shared" ref="E12:E17" si="0">ROUND(D12*0.21,2)</f>
        <v>4.2</v>
      </c>
      <c r="F12" s="181">
        <f t="shared" ref="F12:F17" si="1">D12+E12</f>
        <v>24.2</v>
      </c>
    </row>
    <row r="13" spans="1:6" s="58" customFormat="1" ht="12.75">
      <c r="A13" s="192" t="s">
        <v>636</v>
      </c>
      <c r="B13" s="179" t="s">
        <v>954</v>
      </c>
      <c r="C13" s="178" t="s">
        <v>264</v>
      </c>
      <c r="D13" s="178">
        <v>14</v>
      </c>
      <c r="E13" s="178">
        <f t="shared" si="0"/>
        <v>2.94</v>
      </c>
      <c r="F13" s="181">
        <f t="shared" si="1"/>
        <v>16.940000000000001</v>
      </c>
    </row>
    <row r="14" spans="1:6" s="58" customFormat="1" ht="12.75">
      <c r="A14" s="176" t="s">
        <v>133</v>
      </c>
      <c r="B14" s="495" t="s">
        <v>955</v>
      </c>
      <c r="C14" s="495"/>
      <c r="D14" s="495"/>
      <c r="E14" s="495"/>
      <c r="F14" s="495"/>
    </row>
    <row r="15" spans="1:6" s="58" customFormat="1" ht="12.75">
      <c r="A15" s="189" t="s">
        <v>68</v>
      </c>
      <c r="B15" s="177" t="s">
        <v>956</v>
      </c>
      <c r="C15" s="178" t="s">
        <v>1254</v>
      </c>
      <c r="D15" s="178">
        <v>0.5</v>
      </c>
      <c r="E15" s="178">
        <f t="shared" si="0"/>
        <v>0.11</v>
      </c>
      <c r="F15" s="178">
        <f t="shared" si="1"/>
        <v>0.61</v>
      </c>
    </row>
    <row r="16" spans="1:6" s="58" customFormat="1" ht="12.75">
      <c r="A16" s="189" t="s">
        <v>71</v>
      </c>
      <c r="B16" s="177" t="s">
        <v>959</v>
      </c>
      <c r="C16" s="178" t="s">
        <v>1254</v>
      </c>
      <c r="D16" s="178">
        <v>0.36</v>
      </c>
      <c r="E16" s="178">
        <f t="shared" si="0"/>
        <v>0.08</v>
      </c>
      <c r="F16" s="178">
        <f t="shared" si="1"/>
        <v>0.44</v>
      </c>
    </row>
    <row r="17" spans="1:6" s="58" customFormat="1" ht="12.75">
      <c r="A17" s="189" t="s">
        <v>192</v>
      </c>
      <c r="B17" s="177" t="s">
        <v>969</v>
      </c>
      <c r="C17" s="178" t="s">
        <v>264</v>
      </c>
      <c r="D17" s="178">
        <v>6.4</v>
      </c>
      <c r="E17" s="178">
        <f t="shared" si="0"/>
        <v>1.34</v>
      </c>
      <c r="F17" s="181">
        <f t="shared" si="1"/>
        <v>7.74</v>
      </c>
    </row>
    <row r="18" spans="1:6" s="58" customFormat="1" ht="12.75">
      <c r="A18" s="189" t="s">
        <v>151</v>
      </c>
      <c r="B18" s="177" t="s">
        <v>970</v>
      </c>
      <c r="C18" s="180"/>
      <c r="D18" s="178"/>
      <c r="E18" s="178"/>
      <c r="F18" s="181"/>
    </row>
    <row r="19" spans="1:6" s="58" customFormat="1" ht="12.75">
      <c r="A19" s="192" t="s">
        <v>610</v>
      </c>
      <c r="B19" s="179" t="s">
        <v>971</v>
      </c>
      <c r="C19" s="178" t="s">
        <v>264</v>
      </c>
      <c r="D19" s="181">
        <v>5</v>
      </c>
      <c r="E19" s="178" t="s">
        <v>539</v>
      </c>
      <c r="F19" s="181">
        <v>5</v>
      </c>
    </row>
    <row r="20" spans="1:6" s="58" customFormat="1" ht="25.5">
      <c r="A20" s="250" t="s">
        <v>646</v>
      </c>
      <c r="B20" s="179" t="s">
        <v>973</v>
      </c>
      <c r="C20" s="178" t="s">
        <v>1270</v>
      </c>
      <c r="D20" s="181">
        <v>1.42</v>
      </c>
      <c r="E20" s="178" t="s">
        <v>539</v>
      </c>
      <c r="F20" s="181">
        <v>1.42</v>
      </c>
    </row>
    <row r="21" spans="1:6" s="58" customFormat="1" ht="12.75">
      <c r="A21" s="196" t="s">
        <v>647</v>
      </c>
      <c r="B21" s="179" t="s">
        <v>975</v>
      </c>
      <c r="C21" s="178" t="s">
        <v>1270</v>
      </c>
      <c r="D21" s="181">
        <v>3.13</v>
      </c>
      <c r="E21" s="178" t="s">
        <v>539</v>
      </c>
      <c r="F21" s="181">
        <v>3.13</v>
      </c>
    </row>
    <row r="22" spans="1:6" s="58" customFormat="1" ht="12.75">
      <c r="A22" s="192" t="s">
        <v>1489</v>
      </c>
      <c r="B22" s="179" t="s">
        <v>977</v>
      </c>
      <c r="C22" s="178" t="s">
        <v>1270</v>
      </c>
      <c r="D22" s="181">
        <v>1</v>
      </c>
      <c r="E22" s="178" t="s">
        <v>539</v>
      </c>
      <c r="F22" s="181">
        <v>1</v>
      </c>
    </row>
    <row r="23" spans="1:6" s="58" customFormat="1" ht="12.75">
      <c r="A23" s="192" t="s">
        <v>1490</v>
      </c>
      <c r="B23" s="179" t="s">
        <v>979</v>
      </c>
      <c r="C23" s="178" t="s">
        <v>1270</v>
      </c>
      <c r="D23" s="181">
        <v>0.5</v>
      </c>
      <c r="E23" s="178" t="s">
        <v>539</v>
      </c>
      <c r="F23" s="181">
        <v>0.5</v>
      </c>
    </row>
    <row r="24" spans="1:6" s="58" customFormat="1" ht="12.75">
      <c r="A24" s="176" t="s">
        <v>134</v>
      </c>
      <c r="B24" s="495" t="s">
        <v>980</v>
      </c>
      <c r="C24" s="495"/>
      <c r="D24" s="495"/>
      <c r="E24" s="495"/>
      <c r="F24" s="495"/>
    </row>
    <row r="25" spans="1:6" s="58" customFormat="1" ht="25.5">
      <c r="A25" s="190" t="s">
        <v>74</v>
      </c>
      <c r="B25" s="177" t="s">
        <v>981</v>
      </c>
      <c r="C25" s="178" t="s">
        <v>1258</v>
      </c>
      <c r="D25" s="178">
        <v>7.1</v>
      </c>
      <c r="E25" s="178">
        <f>ROUND(D25*0.21,2)</f>
        <v>1.49</v>
      </c>
      <c r="F25" s="181">
        <f>D25+E25</f>
        <v>8.59</v>
      </c>
    </row>
    <row r="26" spans="1:6" s="58" customFormat="1" ht="12.75">
      <c r="A26" s="189" t="s">
        <v>75</v>
      </c>
      <c r="B26" s="177" t="s">
        <v>296</v>
      </c>
      <c r="C26" s="183"/>
      <c r="D26" s="178"/>
      <c r="E26" s="178"/>
      <c r="F26" s="181"/>
    </row>
    <row r="27" spans="1:6" s="58" customFormat="1" ht="12.75">
      <c r="A27" s="192" t="s">
        <v>633</v>
      </c>
      <c r="B27" s="179" t="s">
        <v>983</v>
      </c>
      <c r="C27" s="183" t="s">
        <v>117</v>
      </c>
      <c r="D27" s="181">
        <v>2.85</v>
      </c>
      <c r="E27" s="181">
        <f>ROUND(D27*0.21,2)</f>
        <v>0.6</v>
      </c>
      <c r="F27" s="181">
        <f>D27+E27</f>
        <v>3.45</v>
      </c>
    </row>
    <row r="28" spans="1:6" s="58" customFormat="1" ht="12.75">
      <c r="A28" s="192" t="s">
        <v>634</v>
      </c>
      <c r="B28" s="179" t="s">
        <v>985</v>
      </c>
      <c r="C28" s="183" t="s">
        <v>117</v>
      </c>
      <c r="D28" s="178">
        <v>3.5</v>
      </c>
      <c r="E28" s="178">
        <f>ROUND(D28*0.21,2)</f>
        <v>0.74</v>
      </c>
      <c r="F28" s="181">
        <f>D28+E28</f>
        <v>4.24</v>
      </c>
    </row>
    <row r="29" spans="1:6" s="58" customFormat="1" ht="12.75">
      <c r="A29" s="192" t="s">
        <v>655</v>
      </c>
      <c r="B29" s="179" t="s">
        <v>986</v>
      </c>
      <c r="C29" s="183" t="s">
        <v>117</v>
      </c>
      <c r="D29" s="178">
        <v>1.4</v>
      </c>
      <c r="E29" s="178">
        <f>ROUND(D29*0.21,2)</f>
        <v>0.28999999999999998</v>
      </c>
      <c r="F29" s="181">
        <f>D29+E29</f>
        <v>1.69</v>
      </c>
    </row>
    <row r="30" spans="1:6" s="58" customFormat="1" ht="12.75">
      <c r="A30" s="189" t="s">
        <v>160</v>
      </c>
      <c r="B30" s="177" t="s">
        <v>987</v>
      </c>
      <c r="C30" s="183"/>
      <c r="D30" s="178"/>
      <c r="E30" s="183"/>
      <c r="F30" s="178"/>
    </row>
    <row r="31" spans="1:6" s="58" customFormat="1" ht="12.75">
      <c r="A31" s="192" t="s">
        <v>625</v>
      </c>
      <c r="B31" s="179" t="s">
        <v>1520</v>
      </c>
      <c r="C31" s="183" t="s">
        <v>1255</v>
      </c>
      <c r="D31" s="178">
        <v>1.4</v>
      </c>
      <c r="E31" s="178" t="s">
        <v>549</v>
      </c>
      <c r="F31" s="178">
        <v>1.4</v>
      </c>
    </row>
    <row r="32" spans="1:6" s="58" customFormat="1" ht="12.75">
      <c r="A32" s="192" t="s">
        <v>626</v>
      </c>
      <c r="B32" s="179" t="s">
        <v>1521</v>
      </c>
      <c r="C32" s="183" t="s">
        <v>1255</v>
      </c>
      <c r="D32" s="178" t="s">
        <v>990</v>
      </c>
      <c r="E32" s="178" t="s">
        <v>549</v>
      </c>
      <c r="F32" s="178" t="s">
        <v>990</v>
      </c>
    </row>
    <row r="33" spans="1:7" s="58" customFormat="1" ht="12.75">
      <c r="A33" s="176" t="s">
        <v>135</v>
      </c>
      <c r="B33" s="495" t="s">
        <v>991</v>
      </c>
      <c r="C33" s="495"/>
      <c r="D33" s="495"/>
      <c r="E33" s="495"/>
      <c r="F33" s="495"/>
    </row>
    <row r="34" spans="1:7" s="58" customFormat="1" ht="12.75">
      <c r="A34" s="190" t="s">
        <v>76</v>
      </c>
      <c r="B34" s="177" t="s">
        <v>296</v>
      </c>
      <c r="C34" s="53"/>
      <c r="D34" s="53"/>
      <c r="E34" s="53"/>
      <c r="F34" s="53"/>
    </row>
    <row r="35" spans="1:7" s="58" customFormat="1" ht="12.75">
      <c r="A35" s="196" t="s">
        <v>591</v>
      </c>
      <c r="B35" s="179" t="s">
        <v>983</v>
      </c>
      <c r="C35" s="183" t="s">
        <v>117</v>
      </c>
      <c r="D35" s="181">
        <v>2.85</v>
      </c>
      <c r="E35" s="181">
        <f>ROUND(D35*0.21,2)</f>
        <v>0.6</v>
      </c>
      <c r="F35" s="181">
        <f>D35+E35</f>
        <v>3.45</v>
      </c>
    </row>
    <row r="36" spans="1:7" s="58" customFormat="1" ht="12.75">
      <c r="A36" s="196" t="s">
        <v>593</v>
      </c>
      <c r="B36" s="179" t="s">
        <v>985</v>
      </c>
      <c r="C36" s="183" t="s">
        <v>117</v>
      </c>
      <c r="D36" s="178">
        <v>3.5</v>
      </c>
      <c r="E36" s="181">
        <f>ROUND(D36*0.21,2)</f>
        <v>0.74</v>
      </c>
      <c r="F36" s="181">
        <f>D36+E36</f>
        <v>4.24</v>
      </c>
    </row>
    <row r="37" spans="1:7" s="58" customFormat="1" ht="12.75">
      <c r="A37" s="196" t="s">
        <v>592</v>
      </c>
      <c r="B37" s="179" t="s">
        <v>992</v>
      </c>
      <c r="C37" s="183" t="s">
        <v>117</v>
      </c>
      <c r="D37" s="181">
        <v>2.1</v>
      </c>
      <c r="E37" s="181">
        <f>ROUND(D37*0.21,2)</f>
        <v>0.44</v>
      </c>
      <c r="F37" s="181">
        <f>D37+E37</f>
        <v>2.54</v>
      </c>
    </row>
    <row r="38" spans="1:7" s="58" customFormat="1" ht="12.75">
      <c r="A38" s="190" t="s">
        <v>77</v>
      </c>
      <c r="B38" s="177" t="s">
        <v>987</v>
      </c>
      <c r="C38" s="183"/>
      <c r="D38" s="181"/>
      <c r="E38" s="184"/>
      <c r="F38" s="181"/>
    </row>
    <row r="39" spans="1:7" s="58" customFormat="1" ht="12.75">
      <c r="A39" s="196" t="s">
        <v>658</v>
      </c>
      <c r="B39" s="179" t="s">
        <v>1520</v>
      </c>
      <c r="C39" s="183" t="s">
        <v>1255</v>
      </c>
      <c r="D39" s="181">
        <v>1.4</v>
      </c>
      <c r="E39" s="178" t="s">
        <v>549</v>
      </c>
      <c r="F39" s="181">
        <v>1.4</v>
      </c>
    </row>
    <row r="40" spans="1:7" s="58" customFormat="1" ht="12.75">
      <c r="A40" s="196" t="s">
        <v>659</v>
      </c>
      <c r="B40" s="179" t="s">
        <v>1521</v>
      </c>
      <c r="C40" s="183" t="s">
        <v>1255</v>
      </c>
      <c r="D40" s="178" t="s">
        <v>990</v>
      </c>
      <c r="E40" s="178" t="s">
        <v>549</v>
      </c>
      <c r="F40" s="178" t="s">
        <v>990</v>
      </c>
    </row>
    <row r="41" spans="1:7" s="58" customFormat="1" ht="12.75">
      <c r="A41" s="187"/>
      <c r="B41" s="188"/>
      <c r="C41" s="182"/>
      <c r="D41" s="182"/>
      <c r="E41" s="182"/>
      <c r="F41" s="182"/>
    </row>
    <row r="42" spans="1:7" s="58" customFormat="1">
      <c r="A42" s="360" t="s">
        <v>1519</v>
      </c>
      <c r="B42" s="360"/>
      <c r="C42" s="360"/>
      <c r="D42" s="360"/>
      <c r="E42" s="360"/>
      <c r="F42" s="360"/>
      <c r="G42" s="1"/>
    </row>
    <row r="43" spans="1:7" s="58" customFormat="1">
      <c r="A43" s="364" t="s">
        <v>1202</v>
      </c>
      <c r="B43" s="364"/>
      <c r="C43" s="364"/>
      <c r="D43" s="364"/>
      <c r="E43" s="364"/>
      <c r="F43" s="364"/>
    </row>
    <row r="44" spans="1:7" s="58" customFormat="1" ht="12.75">
      <c r="A44" s="188"/>
      <c r="B44" s="188"/>
      <c r="C44" s="182"/>
      <c r="D44" s="182"/>
      <c r="E44" s="182"/>
      <c r="F44" s="182"/>
    </row>
    <row r="45" spans="1:7" s="58" customFormat="1" ht="12.75">
      <c r="A45" s="188"/>
      <c r="B45" s="188"/>
      <c r="C45" s="182"/>
      <c r="D45" s="182"/>
      <c r="E45" s="182"/>
      <c r="F45" s="182"/>
    </row>
    <row r="46" spans="1:7" s="58" customFormat="1" ht="12.75">
      <c r="A46" s="188"/>
      <c r="B46" s="188"/>
      <c r="C46" s="182"/>
      <c r="D46" s="182"/>
      <c r="E46" s="182"/>
      <c r="F46" s="182"/>
    </row>
    <row r="47" spans="1:7" s="58" customFormat="1" ht="12.75">
      <c r="A47" s="188"/>
      <c r="B47" s="188"/>
      <c r="C47" s="182"/>
      <c r="D47" s="182"/>
      <c r="E47" s="182"/>
      <c r="F47" s="182"/>
    </row>
    <row r="48" spans="1:7" s="58" customFormat="1" ht="12.75">
      <c r="A48" s="188"/>
      <c r="B48" s="188"/>
      <c r="C48" s="182"/>
      <c r="D48" s="182"/>
      <c r="E48" s="182"/>
      <c r="F48" s="182"/>
    </row>
    <row r="49" spans="1:6" s="58" customFormat="1" ht="12.75">
      <c r="A49" s="188"/>
      <c r="B49" s="188"/>
      <c r="C49" s="182"/>
      <c r="D49" s="182"/>
      <c r="E49" s="182"/>
      <c r="F49" s="182"/>
    </row>
    <row r="50" spans="1:6" s="58" customFormat="1" ht="12.75">
      <c r="A50" s="188"/>
      <c r="B50" s="188"/>
      <c r="C50" s="182"/>
      <c r="D50" s="182"/>
      <c r="E50" s="182"/>
      <c r="F50" s="182"/>
    </row>
    <row r="51" spans="1:6" s="58" customFormat="1" ht="12.75">
      <c r="A51" s="188"/>
      <c r="B51" s="188"/>
      <c r="C51" s="182"/>
      <c r="D51" s="182"/>
      <c r="E51" s="182"/>
      <c r="F51" s="182"/>
    </row>
    <row r="52" spans="1:6" s="58" customFormat="1" ht="12.75">
      <c r="A52" s="188"/>
      <c r="B52" s="188"/>
      <c r="C52" s="182"/>
      <c r="D52" s="182"/>
      <c r="E52" s="182"/>
      <c r="F52" s="182"/>
    </row>
    <row r="53" spans="1:6" s="58" customFormat="1" ht="12.75">
      <c r="A53" s="188"/>
      <c r="B53" s="188"/>
      <c r="C53" s="182"/>
      <c r="D53" s="182"/>
      <c r="E53" s="182"/>
      <c r="F53" s="182"/>
    </row>
    <row r="54" spans="1:6" s="58" customFormat="1" ht="12.75">
      <c r="A54" s="188"/>
      <c r="B54" s="188"/>
      <c r="C54" s="182"/>
      <c r="D54" s="182"/>
      <c r="E54" s="182"/>
      <c r="F54" s="182"/>
    </row>
    <row r="55" spans="1:6" s="58" customFormat="1" ht="12.75">
      <c r="A55" s="188"/>
      <c r="B55" s="188"/>
      <c r="C55" s="182"/>
      <c r="D55" s="182"/>
      <c r="E55" s="182"/>
      <c r="F55" s="182"/>
    </row>
    <row r="56" spans="1:6" s="58" customFormat="1" ht="12.75">
      <c r="A56" s="188"/>
      <c r="B56" s="188"/>
      <c r="C56" s="182"/>
      <c r="D56" s="182"/>
      <c r="E56" s="182"/>
      <c r="F56" s="182"/>
    </row>
    <row r="57" spans="1:6" s="58" customFormat="1" ht="12.75">
      <c r="A57" s="188"/>
      <c r="B57" s="188"/>
      <c r="C57" s="182"/>
      <c r="D57" s="182"/>
      <c r="E57" s="182"/>
      <c r="F57" s="182"/>
    </row>
    <row r="58" spans="1:6" s="58" customFormat="1" ht="12.75">
      <c r="A58" s="188"/>
      <c r="B58" s="188"/>
      <c r="C58" s="182"/>
      <c r="D58" s="182"/>
      <c r="E58" s="182"/>
      <c r="F58" s="182"/>
    </row>
    <row r="59" spans="1:6" s="58" customFormat="1" ht="12.75">
      <c r="A59" s="188"/>
      <c r="B59" s="188"/>
      <c r="C59" s="182"/>
      <c r="D59" s="182"/>
      <c r="E59" s="182"/>
      <c r="F59" s="182"/>
    </row>
    <row r="60" spans="1:6" s="58" customFormat="1" ht="12.75">
      <c r="A60" s="188"/>
      <c r="B60" s="188"/>
      <c r="C60" s="182"/>
      <c r="D60" s="182"/>
      <c r="E60" s="182"/>
      <c r="F60" s="182"/>
    </row>
    <row r="61" spans="1:6" s="58" customFormat="1" ht="12.75">
      <c r="A61" s="188"/>
      <c r="B61" s="188"/>
      <c r="C61" s="182"/>
      <c r="D61" s="182"/>
      <c r="E61" s="182"/>
      <c r="F61" s="182"/>
    </row>
    <row r="62" spans="1:6" s="58" customFormat="1" ht="12.75">
      <c r="A62" s="188"/>
      <c r="B62" s="188"/>
      <c r="C62" s="182"/>
      <c r="D62" s="182"/>
      <c r="E62" s="182"/>
      <c r="F62" s="182"/>
    </row>
    <row r="63" spans="1:6" s="58" customFormat="1" ht="12.75">
      <c r="A63" s="188"/>
      <c r="B63" s="188"/>
      <c r="C63" s="182"/>
      <c r="D63" s="182"/>
      <c r="E63" s="182"/>
      <c r="F63" s="182"/>
    </row>
    <row r="64" spans="1:6" s="58" customFormat="1" ht="12.75">
      <c r="A64" s="188"/>
      <c r="B64" s="188"/>
      <c r="C64" s="182"/>
      <c r="D64" s="182"/>
      <c r="E64" s="182"/>
      <c r="F64" s="182"/>
    </row>
    <row r="65" spans="1:6" s="58" customFormat="1" ht="12.75">
      <c r="A65" s="188"/>
      <c r="B65" s="188"/>
      <c r="C65" s="182"/>
      <c r="D65" s="182"/>
      <c r="E65" s="182"/>
      <c r="F65" s="182"/>
    </row>
    <row r="66" spans="1:6" s="58" customFormat="1" ht="12.75">
      <c r="A66" s="188"/>
      <c r="B66" s="188"/>
      <c r="C66" s="182"/>
      <c r="D66" s="182"/>
      <c r="E66" s="182"/>
      <c r="F66" s="182"/>
    </row>
    <row r="67" spans="1:6" s="58" customFormat="1" ht="12.75">
      <c r="A67" s="188"/>
      <c r="B67" s="188"/>
      <c r="C67" s="182"/>
      <c r="D67" s="182"/>
      <c r="E67" s="182"/>
      <c r="F67" s="182"/>
    </row>
    <row r="68" spans="1:6" s="58" customFormat="1" ht="12.75">
      <c r="A68" s="188"/>
      <c r="B68" s="188"/>
      <c r="C68" s="182"/>
      <c r="D68" s="182"/>
      <c r="E68" s="182"/>
      <c r="F68" s="182"/>
    </row>
    <row r="69" spans="1:6" s="58" customFormat="1" ht="12.75">
      <c r="A69" s="188"/>
      <c r="B69" s="188"/>
      <c r="C69" s="182"/>
      <c r="D69" s="182"/>
      <c r="E69" s="182"/>
      <c r="F69" s="182"/>
    </row>
    <row r="70" spans="1:6" s="58" customFormat="1" ht="12.75">
      <c r="A70" s="188"/>
      <c r="B70" s="188"/>
      <c r="C70" s="182"/>
      <c r="D70" s="182"/>
      <c r="E70" s="182"/>
      <c r="F70" s="182"/>
    </row>
    <row r="71" spans="1:6" s="58" customFormat="1" ht="12.75">
      <c r="A71" s="188"/>
      <c r="B71" s="188"/>
      <c r="C71" s="182"/>
      <c r="D71" s="182"/>
      <c r="E71" s="182"/>
      <c r="F71" s="182"/>
    </row>
    <row r="72" spans="1:6" s="58" customFormat="1" ht="12.75">
      <c r="A72" s="188"/>
      <c r="B72" s="188"/>
      <c r="C72" s="182"/>
      <c r="D72" s="182"/>
      <c r="E72" s="182"/>
      <c r="F72" s="182"/>
    </row>
    <row r="73" spans="1:6" s="58" customFormat="1" ht="12.75">
      <c r="A73" s="188"/>
      <c r="B73" s="188"/>
      <c r="C73" s="182"/>
      <c r="D73" s="182"/>
      <c r="E73" s="182"/>
      <c r="F73" s="182"/>
    </row>
    <row r="74" spans="1:6" s="58" customFormat="1" ht="12.75">
      <c r="A74" s="188"/>
      <c r="B74" s="188"/>
      <c r="C74" s="182"/>
      <c r="D74" s="182"/>
      <c r="E74" s="182"/>
      <c r="F74" s="182"/>
    </row>
    <row r="75" spans="1:6" s="58" customFormat="1" ht="12.75">
      <c r="A75" s="188"/>
      <c r="B75" s="188"/>
      <c r="C75" s="182"/>
      <c r="D75" s="182"/>
      <c r="E75" s="182"/>
      <c r="F75" s="182"/>
    </row>
    <row r="76" spans="1:6" s="58" customFormat="1" ht="12.75">
      <c r="A76" s="188"/>
      <c r="B76" s="188"/>
      <c r="C76" s="182"/>
      <c r="D76" s="182"/>
      <c r="E76" s="182"/>
      <c r="F76" s="182"/>
    </row>
    <row r="77" spans="1:6" s="58" customFormat="1" ht="12.75">
      <c r="A77" s="188"/>
      <c r="B77" s="188"/>
      <c r="C77" s="182"/>
      <c r="D77" s="182"/>
      <c r="E77" s="182"/>
      <c r="F77" s="182"/>
    </row>
    <row r="78" spans="1:6" s="58" customFormat="1" ht="12.75">
      <c r="A78" s="188"/>
      <c r="B78" s="188"/>
      <c r="C78" s="182"/>
      <c r="D78" s="182"/>
      <c r="E78" s="182"/>
      <c r="F78" s="182"/>
    </row>
    <row r="79" spans="1:6" s="58" customFormat="1" ht="12.75">
      <c r="A79" s="188"/>
      <c r="B79" s="188"/>
      <c r="C79" s="182"/>
      <c r="D79" s="182"/>
      <c r="E79" s="182"/>
      <c r="F79" s="182"/>
    </row>
    <row r="80" spans="1:6" s="58" customFormat="1" ht="12.75">
      <c r="A80" s="188"/>
      <c r="B80" s="188"/>
      <c r="C80" s="182"/>
      <c r="D80" s="182"/>
      <c r="E80" s="182"/>
      <c r="F80" s="182"/>
    </row>
    <row r="81" spans="1:6" s="58" customFormat="1" ht="12.75">
      <c r="A81" s="188"/>
      <c r="B81" s="188"/>
      <c r="C81" s="182"/>
      <c r="D81" s="182"/>
      <c r="E81" s="182"/>
      <c r="F81" s="182"/>
    </row>
    <row r="82" spans="1:6" s="58" customFormat="1" ht="12.75">
      <c r="A82" s="188"/>
      <c r="B82" s="188"/>
      <c r="C82" s="182"/>
      <c r="D82" s="182"/>
      <c r="E82" s="182"/>
      <c r="F82" s="182"/>
    </row>
    <row r="83" spans="1:6" s="58" customFormat="1" ht="12.75">
      <c r="A83" s="188"/>
      <c r="B83" s="188"/>
      <c r="C83" s="182"/>
      <c r="D83" s="182"/>
      <c r="E83" s="182"/>
      <c r="F83" s="182"/>
    </row>
    <row r="84" spans="1:6" s="58" customFormat="1" ht="12.75">
      <c r="A84" s="188"/>
      <c r="B84" s="188"/>
      <c r="C84" s="182"/>
      <c r="D84" s="182"/>
      <c r="E84" s="182"/>
      <c r="F84" s="182"/>
    </row>
    <row r="85" spans="1:6" s="58" customFormat="1" ht="12.75">
      <c r="A85" s="188"/>
      <c r="B85" s="188"/>
      <c r="C85" s="182"/>
      <c r="D85" s="182"/>
      <c r="E85" s="182"/>
      <c r="F85" s="182"/>
    </row>
    <row r="86" spans="1:6" s="58" customFormat="1" ht="12.75">
      <c r="A86" s="188"/>
      <c r="B86" s="188"/>
      <c r="C86" s="182"/>
      <c r="D86" s="182"/>
      <c r="E86" s="182"/>
      <c r="F86" s="182"/>
    </row>
    <row r="87" spans="1:6" s="58" customFormat="1" ht="12.75">
      <c r="A87" s="188"/>
      <c r="B87" s="188"/>
      <c r="C87" s="182"/>
      <c r="D87" s="182"/>
      <c r="E87" s="182"/>
      <c r="F87" s="182"/>
    </row>
    <row r="88" spans="1:6" s="58" customFormat="1" ht="12.75">
      <c r="A88" s="188"/>
      <c r="B88" s="188"/>
      <c r="C88" s="182"/>
      <c r="D88" s="182"/>
      <c r="E88" s="182"/>
      <c r="F88" s="182"/>
    </row>
    <row r="89" spans="1:6" s="58" customFormat="1" ht="12.75">
      <c r="A89" s="188"/>
      <c r="B89" s="188"/>
      <c r="C89" s="182"/>
      <c r="D89" s="182"/>
      <c r="E89" s="182"/>
      <c r="F89" s="182"/>
    </row>
    <row r="90" spans="1:6" s="58" customFormat="1" ht="12.75">
      <c r="A90" s="188"/>
      <c r="B90" s="188"/>
      <c r="C90" s="182"/>
      <c r="D90" s="182"/>
      <c r="E90" s="182"/>
      <c r="F90" s="182"/>
    </row>
    <row r="91" spans="1:6" s="58" customFormat="1" ht="12.75">
      <c r="A91" s="188"/>
      <c r="B91" s="188"/>
      <c r="C91" s="182"/>
      <c r="D91" s="182"/>
      <c r="E91" s="182"/>
      <c r="F91" s="182"/>
    </row>
    <row r="92" spans="1:6" s="58" customFormat="1" ht="12.75">
      <c r="A92" s="188"/>
      <c r="B92" s="188"/>
      <c r="C92" s="182"/>
      <c r="D92" s="182"/>
      <c r="E92" s="182"/>
      <c r="F92" s="182"/>
    </row>
    <row r="93" spans="1:6" s="58" customFormat="1" ht="12.75">
      <c r="A93" s="188"/>
      <c r="B93" s="188"/>
      <c r="C93" s="182"/>
      <c r="D93" s="182"/>
      <c r="E93" s="182"/>
      <c r="F93" s="182"/>
    </row>
    <row r="94" spans="1:6" s="58" customFormat="1" ht="12.75">
      <c r="A94" s="188"/>
      <c r="B94" s="188"/>
      <c r="C94" s="182"/>
      <c r="D94" s="182"/>
      <c r="E94" s="182"/>
      <c r="F94" s="182"/>
    </row>
    <row r="95" spans="1:6" s="58" customFormat="1" ht="12.75">
      <c r="A95" s="188"/>
      <c r="B95" s="188"/>
      <c r="C95" s="182"/>
      <c r="D95" s="182"/>
      <c r="E95" s="182"/>
      <c r="F95" s="182"/>
    </row>
    <row r="96" spans="1:6" s="58" customFormat="1" ht="12.75">
      <c r="A96" s="188"/>
      <c r="B96" s="188"/>
      <c r="C96" s="182"/>
      <c r="D96" s="182"/>
      <c r="E96" s="182"/>
      <c r="F96" s="182"/>
    </row>
    <row r="97" spans="1:6" s="58" customFormat="1" ht="12.75">
      <c r="A97" s="188"/>
      <c r="B97" s="188"/>
      <c r="C97" s="182"/>
      <c r="D97" s="182"/>
      <c r="E97" s="182"/>
      <c r="F97" s="182"/>
    </row>
    <row r="98" spans="1:6" s="58" customFormat="1" ht="12.75">
      <c r="A98" s="188"/>
      <c r="B98" s="188"/>
      <c r="C98" s="182"/>
      <c r="D98" s="182"/>
      <c r="E98" s="182"/>
      <c r="F98" s="182"/>
    </row>
    <row r="99" spans="1:6" s="58" customFormat="1" ht="12.75">
      <c r="A99" s="188"/>
      <c r="B99" s="188"/>
      <c r="C99" s="182"/>
      <c r="D99" s="182"/>
      <c r="E99" s="182"/>
      <c r="F99" s="182"/>
    </row>
    <row r="100" spans="1:6" s="58" customFormat="1" ht="12.75">
      <c r="A100" s="188"/>
      <c r="B100" s="188"/>
      <c r="C100" s="182"/>
      <c r="D100" s="182"/>
      <c r="E100" s="182"/>
      <c r="F100" s="182"/>
    </row>
    <row r="101" spans="1:6" s="58" customFormat="1" ht="12.75">
      <c r="A101" s="188"/>
      <c r="B101" s="188"/>
      <c r="C101" s="182"/>
      <c r="D101" s="182"/>
      <c r="E101" s="182"/>
      <c r="F101" s="182"/>
    </row>
    <row r="102" spans="1:6" s="58" customFormat="1" ht="12.75">
      <c r="A102" s="188"/>
      <c r="B102" s="188"/>
      <c r="C102" s="182"/>
      <c r="D102" s="182"/>
      <c r="E102" s="182"/>
      <c r="F102" s="182"/>
    </row>
    <row r="103" spans="1:6" s="58" customFormat="1" ht="12.75">
      <c r="A103" s="188"/>
      <c r="B103" s="188"/>
      <c r="C103" s="182"/>
      <c r="D103" s="182"/>
      <c r="E103" s="182"/>
      <c r="F103" s="182"/>
    </row>
    <row r="104" spans="1:6" s="58" customFormat="1" ht="12.75">
      <c r="A104" s="188"/>
      <c r="B104" s="188"/>
      <c r="C104" s="182"/>
      <c r="D104" s="182"/>
      <c r="E104" s="182"/>
      <c r="F104" s="182"/>
    </row>
    <row r="105" spans="1:6" s="58" customFormat="1" ht="12.75">
      <c r="A105" s="188"/>
      <c r="B105" s="188"/>
      <c r="C105" s="182"/>
      <c r="D105" s="182"/>
      <c r="E105" s="182"/>
      <c r="F105" s="182"/>
    </row>
    <row r="106" spans="1:6" s="58" customFormat="1" ht="12.75">
      <c r="A106" s="188"/>
      <c r="B106" s="188"/>
      <c r="C106" s="182"/>
      <c r="D106" s="182"/>
      <c r="E106" s="182"/>
      <c r="F106" s="182"/>
    </row>
    <row r="107" spans="1:6" s="58" customFormat="1" ht="12.75">
      <c r="A107" s="188"/>
      <c r="B107" s="188"/>
      <c r="C107" s="182"/>
      <c r="D107" s="182"/>
      <c r="E107" s="182"/>
      <c r="F107" s="182"/>
    </row>
    <row r="108" spans="1:6" s="58" customFormat="1" ht="12.75">
      <c r="A108" s="188"/>
      <c r="B108" s="188"/>
      <c r="C108" s="182"/>
      <c r="D108" s="182"/>
      <c r="E108" s="182"/>
      <c r="F108" s="182"/>
    </row>
    <row r="109" spans="1:6" s="58" customFormat="1" ht="12.75">
      <c r="A109" s="188"/>
      <c r="B109" s="188"/>
      <c r="C109" s="182"/>
      <c r="D109" s="182"/>
      <c r="E109" s="182"/>
      <c r="F109" s="182"/>
    </row>
    <row r="110" spans="1:6" s="58" customFormat="1" ht="12.75">
      <c r="A110" s="188"/>
      <c r="B110" s="188"/>
      <c r="C110" s="182"/>
      <c r="D110" s="182"/>
      <c r="E110" s="182"/>
      <c r="F110" s="182"/>
    </row>
    <row r="111" spans="1:6" s="58" customFormat="1" ht="12.75">
      <c r="A111" s="188"/>
      <c r="B111" s="188"/>
      <c r="C111" s="182"/>
      <c r="D111" s="182"/>
      <c r="E111" s="182"/>
      <c r="F111" s="182"/>
    </row>
    <row r="112" spans="1:6" s="58" customFormat="1" ht="12.75">
      <c r="A112" s="188"/>
      <c r="B112" s="188"/>
      <c r="C112" s="182"/>
      <c r="D112" s="182"/>
      <c r="E112" s="182"/>
      <c r="F112" s="182"/>
    </row>
    <row r="113" spans="1:6" s="58" customFormat="1" ht="12.75">
      <c r="A113" s="188"/>
      <c r="B113" s="188"/>
      <c r="C113" s="182"/>
      <c r="D113" s="182"/>
      <c r="E113" s="182"/>
      <c r="F113" s="182"/>
    </row>
    <row r="114" spans="1:6" s="58" customFormat="1" ht="12.75">
      <c r="A114" s="188"/>
      <c r="B114" s="188"/>
      <c r="C114" s="182"/>
      <c r="D114" s="182"/>
      <c r="E114" s="182"/>
      <c r="F114" s="182"/>
    </row>
    <row r="115" spans="1:6" s="58" customFormat="1" ht="12.75">
      <c r="A115" s="188"/>
      <c r="B115" s="188"/>
      <c r="C115" s="182"/>
      <c r="D115" s="182"/>
      <c r="E115" s="182"/>
      <c r="F115" s="182"/>
    </row>
    <row r="116" spans="1:6" s="58" customFormat="1" ht="12.75">
      <c r="A116" s="188"/>
      <c r="B116" s="188"/>
      <c r="C116" s="182"/>
      <c r="D116" s="182"/>
      <c r="E116" s="182"/>
      <c r="F116" s="182"/>
    </row>
    <row r="117" spans="1:6" s="58" customFormat="1" ht="12.75">
      <c r="A117" s="188"/>
      <c r="B117" s="188"/>
      <c r="C117" s="182"/>
      <c r="D117" s="182"/>
      <c r="E117" s="182"/>
      <c r="F117" s="182"/>
    </row>
    <row r="118" spans="1:6" s="58" customFormat="1" ht="12.75">
      <c r="A118" s="188"/>
      <c r="B118" s="188"/>
      <c r="C118" s="182"/>
      <c r="D118" s="182"/>
      <c r="E118" s="182"/>
      <c r="F118" s="182"/>
    </row>
    <row r="119" spans="1:6" s="58" customFormat="1" ht="12.75">
      <c r="A119" s="188"/>
      <c r="B119" s="188"/>
      <c r="C119" s="182"/>
      <c r="D119" s="182"/>
      <c r="E119" s="182"/>
      <c r="F119" s="182"/>
    </row>
    <row r="120" spans="1:6" s="58" customFormat="1" ht="12.75">
      <c r="A120" s="188"/>
      <c r="B120" s="188"/>
      <c r="C120" s="182"/>
      <c r="D120" s="182"/>
      <c r="E120" s="182"/>
      <c r="F120" s="182"/>
    </row>
    <row r="121" spans="1:6" s="58" customFormat="1" ht="12.75">
      <c r="A121" s="188"/>
      <c r="B121" s="188"/>
      <c r="C121" s="182"/>
      <c r="D121" s="182"/>
      <c r="E121" s="182"/>
      <c r="F121" s="182"/>
    </row>
    <row r="122" spans="1:6" s="58" customFormat="1" ht="12.75">
      <c r="A122" s="188"/>
      <c r="B122" s="188"/>
      <c r="C122" s="182"/>
      <c r="D122" s="182"/>
      <c r="E122" s="182"/>
      <c r="F122" s="182"/>
    </row>
    <row r="123" spans="1:6" s="58" customFormat="1" ht="12.75">
      <c r="A123" s="188"/>
      <c r="B123" s="188"/>
      <c r="C123" s="182"/>
      <c r="D123" s="182"/>
      <c r="E123" s="182"/>
      <c r="F123" s="182"/>
    </row>
    <row r="124" spans="1:6" s="58" customFormat="1" ht="12.75">
      <c r="A124" s="188"/>
      <c r="B124" s="188"/>
      <c r="C124" s="182"/>
      <c r="D124" s="182"/>
      <c r="E124" s="182"/>
      <c r="F124" s="182"/>
    </row>
    <row r="125" spans="1:6" s="58" customFormat="1" ht="12.75">
      <c r="A125" s="188"/>
      <c r="B125" s="188"/>
      <c r="C125" s="182"/>
      <c r="D125" s="182"/>
      <c r="E125" s="182"/>
      <c r="F125" s="182"/>
    </row>
    <row r="126" spans="1:6" s="58" customFormat="1" ht="12.75">
      <c r="A126" s="188"/>
      <c r="B126" s="188"/>
      <c r="C126" s="182"/>
      <c r="D126" s="182"/>
      <c r="E126" s="182"/>
      <c r="F126" s="182"/>
    </row>
    <row r="127" spans="1:6" s="58" customFormat="1" ht="12.75">
      <c r="A127" s="188"/>
      <c r="B127" s="188"/>
      <c r="C127" s="182"/>
      <c r="D127" s="182"/>
      <c r="E127" s="182"/>
      <c r="F127" s="182"/>
    </row>
    <row r="128" spans="1:6" s="58" customFormat="1" ht="12.75">
      <c r="A128" s="188"/>
      <c r="B128" s="188"/>
      <c r="C128" s="182"/>
      <c r="D128" s="182"/>
      <c r="E128" s="182"/>
      <c r="F128" s="182"/>
    </row>
    <row r="129" spans="1:6" s="58" customFormat="1" ht="12.75">
      <c r="A129" s="188"/>
      <c r="B129" s="188"/>
      <c r="C129" s="182"/>
      <c r="D129" s="182"/>
      <c r="E129" s="182"/>
      <c r="F129" s="182"/>
    </row>
    <row r="130" spans="1:6" s="58" customFormat="1" ht="12.75">
      <c r="A130" s="188"/>
      <c r="B130" s="188"/>
      <c r="C130" s="182"/>
      <c r="D130" s="182"/>
      <c r="E130" s="182"/>
      <c r="F130" s="182"/>
    </row>
    <row r="131" spans="1:6" s="58" customFormat="1" ht="12.75">
      <c r="A131" s="188"/>
      <c r="B131" s="188"/>
      <c r="C131" s="182"/>
      <c r="D131" s="182"/>
      <c r="E131" s="182"/>
      <c r="F131" s="182"/>
    </row>
    <row r="132" spans="1:6" s="58" customFormat="1" ht="12.75">
      <c r="A132" s="188"/>
      <c r="B132" s="188"/>
      <c r="C132" s="182"/>
      <c r="D132" s="182"/>
      <c r="E132" s="182"/>
      <c r="F132" s="182"/>
    </row>
    <row r="133" spans="1:6" s="58" customFormat="1" ht="12.75">
      <c r="A133" s="188"/>
      <c r="B133" s="188"/>
      <c r="C133" s="182"/>
      <c r="D133" s="182"/>
      <c r="E133" s="182"/>
      <c r="F133" s="182"/>
    </row>
    <row r="134" spans="1:6" s="58" customFormat="1" ht="12.75">
      <c r="A134" s="188"/>
      <c r="B134" s="188"/>
      <c r="C134" s="182"/>
      <c r="D134" s="182"/>
      <c r="E134" s="182"/>
      <c r="F134" s="182"/>
    </row>
    <row r="135" spans="1:6" s="58" customFormat="1" ht="12.75">
      <c r="A135" s="188"/>
      <c r="B135" s="188"/>
      <c r="C135" s="182"/>
      <c r="D135" s="182"/>
      <c r="E135" s="182"/>
      <c r="F135" s="182"/>
    </row>
    <row r="136" spans="1:6" s="58" customFormat="1" ht="12.75">
      <c r="A136" s="188"/>
      <c r="B136" s="188"/>
      <c r="C136" s="182"/>
      <c r="D136" s="182"/>
      <c r="E136" s="182"/>
      <c r="F136" s="182"/>
    </row>
    <row r="137" spans="1:6" s="58" customFormat="1" ht="12.75">
      <c r="A137" s="188"/>
      <c r="B137" s="188"/>
      <c r="C137" s="182"/>
      <c r="D137" s="182"/>
      <c r="E137" s="182"/>
      <c r="F137" s="182"/>
    </row>
    <row r="138" spans="1:6" s="58" customFormat="1" ht="12.75">
      <c r="A138" s="188"/>
      <c r="B138" s="188"/>
      <c r="C138" s="182"/>
      <c r="D138" s="182"/>
      <c r="E138" s="182"/>
      <c r="F138" s="182"/>
    </row>
    <row r="139" spans="1:6" s="58" customFormat="1" ht="12.75">
      <c r="A139" s="188"/>
      <c r="B139" s="188"/>
      <c r="C139" s="182"/>
      <c r="D139" s="182"/>
      <c r="E139" s="182"/>
      <c r="F139" s="182"/>
    </row>
    <row r="140" spans="1:6" s="58" customFormat="1" ht="12.75">
      <c r="A140" s="188"/>
      <c r="B140" s="188"/>
      <c r="C140" s="182"/>
      <c r="D140" s="182"/>
      <c r="E140" s="182"/>
      <c r="F140" s="182"/>
    </row>
    <row r="141" spans="1:6" s="58" customFormat="1" ht="12.75">
      <c r="A141" s="188"/>
      <c r="B141" s="188"/>
      <c r="C141" s="182"/>
      <c r="D141" s="182"/>
      <c r="E141" s="182"/>
      <c r="F141" s="182"/>
    </row>
    <row r="142" spans="1:6" s="58" customFormat="1" ht="12.75">
      <c r="A142" s="188"/>
      <c r="B142" s="188"/>
      <c r="C142" s="182"/>
      <c r="D142" s="182"/>
      <c r="E142" s="182"/>
      <c r="F142" s="182"/>
    </row>
    <row r="143" spans="1:6" s="58" customFormat="1" ht="12.75">
      <c r="A143" s="188"/>
      <c r="B143" s="188"/>
      <c r="C143" s="182"/>
      <c r="D143" s="182"/>
      <c r="E143" s="182"/>
      <c r="F143" s="182"/>
    </row>
    <row r="144" spans="1:6" s="58" customFormat="1" ht="12.75">
      <c r="A144" s="188"/>
      <c r="B144" s="188"/>
      <c r="C144" s="182"/>
      <c r="D144" s="182"/>
      <c r="E144" s="182"/>
      <c r="F144" s="182"/>
    </row>
    <row r="145" spans="1:6" s="58" customFormat="1" ht="12.75">
      <c r="A145" s="188"/>
      <c r="B145" s="188"/>
      <c r="C145" s="182"/>
      <c r="D145" s="182"/>
      <c r="E145" s="182"/>
      <c r="F145" s="182"/>
    </row>
    <row r="146" spans="1:6" s="58" customFormat="1" ht="12.75">
      <c r="A146" s="188"/>
      <c r="B146" s="188"/>
      <c r="C146" s="182"/>
      <c r="D146" s="182"/>
      <c r="E146" s="182"/>
      <c r="F146" s="182"/>
    </row>
    <row r="147" spans="1:6" s="58" customFormat="1" ht="12.75">
      <c r="A147" s="188"/>
      <c r="B147" s="188"/>
      <c r="C147" s="182"/>
      <c r="D147" s="182"/>
      <c r="E147" s="182"/>
      <c r="F147" s="182"/>
    </row>
    <row r="148" spans="1:6" s="58" customFormat="1" ht="12.75">
      <c r="A148" s="188"/>
      <c r="B148" s="188"/>
      <c r="C148" s="182"/>
      <c r="D148" s="182"/>
      <c r="E148" s="182"/>
      <c r="F148" s="182"/>
    </row>
    <row r="149" spans="1:6" s="58" customFormat="1" ht="12.75">
      <c r="A149" s="188"/>
      <c r="B149" s="188"/>
      <c r="C149" s="182"/>
      <c r="D149" s="182"/>
      <c r="E149" s="182"/>
      <c r="F149" s="182"/>
    </row>
    <row r="150" spans="1:6" s="58" customFormat="1" ht="12.75">
      <c r="A150" s="188"/>
      <c r="B150" s="188"/>
      <c r="C150" s="182"/>
      <c r="D150" s="182"/>
      <c r="E150" s="182"/>
      <c r="F150" s="182"/>
    </row>
    <row r="151" spans="1:6" s="58" customFormat="1" ht="12.75">
      <c r="A151" s="188"/>
      <c r="B151" s="188"/>
      <c r="C151" s="182"/>
      <c r="D151" s="182"/>
      <c r="E151" s="182"/>
      <c r="F151" s="182"/>
    </row>
    <row r="152" spans="1:6" s="58" customFormat="1" ht="12.75">
      <c r="A152" s="188"/>
      <c r="B152" s="188"/>
      <c r="C152" s="182"/>
      <c r="D152" s="182"/>
      <c r="E152" s="182"/>
      <c r="F152" s="182"/>
    </row>
    <row r="153" spans="1:6" s="58" customFormat="1" ht="12.75">
      <c r="A153" s="188"/>
      <c r="B153" s="188"/>
      <c r="C153" s="182"/>
      <c r="D153" s="182"/>
      <c r="E153" s="182"/>
      <c r="F153" s="182"/>
    </row>
    <row r="154" spans="1:6" s="58" customFormat="1" ht="12.75">
      <c r="A154" s="188"/>
      <c r="B154" s="188"/>
      <c r="C154" s="182"/>
      <c r="D154" s="182"/>
      <c r="E154" s="182"/>
      <c r="F154" s="182"/>
    </row>
    <row r="155" spans="1:6" s="58" customFormat="1" ht="12.75">
      <c r="A155" s="188"/>
      <c r="B155" s="188"/>
      <c r="C155" s="182"/>
      <c r="D155" s="182"/>
      <c r="E155" s="182"/>
      <c r="F155" s="182"/>
    </row>
    <row r="156" spans="1:6" s="58" customFormat="1" ht="12.75">
      <c r="A156" s="188"/>
      <c r="B156" s="188"/>
      <c r="C156" s="182"/>
      <c r="D156" s="182"/>
      <c r="E156" s="182"/>
      <c r="F156" s="182"/>
    </row>
    <row r="157" spans="1:6" s="58" customFormat="1" ht="12.75">
      <c r="A157" s="188"/>
      <c r="B157" s="188"/>
      <c r="C157" s="182"/>
      <c r="D157" s="182"/>
      <c r="E157" s="182"/>
      <c r="F157" s="182"/>
    </row>
    <row r="158" spans="1:6" s="58" customFormat="1" ht="12.75">
      <c r="A158" s="188"/>
      <c r="B158" s="188"/>
      <c r="C158" s="182"/>
      <c r="D158" s="182"/>
      <c r="E158" s="182"/>
      <c r="F158" s="182"/>
    </row>
    <row r="159" spans="1:6" s="58" customFormat="1" ht="12.75">
      <c r="A159" s="188"/>
      <c r="B159" s="188"/>
      <c r="C159" s="182"/>
      <c r="D159" s="182"/>
      <c r="E159" s="182"/>
      <c r="F159" s="182"/>
    </row>
    <row r="160" spans="1:6" s="58" customFormat="1" ht="12.75">
      <c r="A160" s="188"/>
      <c r="B160" s="188"/>
      <c r="C160" s="182"/>
      <c r="D160" s="182"/>
      <c r="E160" s="182"/>
      <c r="F160" s="182"/>
    </row>
    <row r="161" spans="1:6" s="58" customFormat="1" ht="12.75">
      <c r="A161" s="188"/>
      <c r="B161" s="188"/>
      <c r="C161" s="182"/>
      <c r="D161" s="182"/>
      <c r="E161" s="182"/>
      <c r="F161" s="182"/>
    </row>
    <row r="162" spans="1:6" s="58" customFormat="1" ht="12.75">
      <c r="A162" s="188"/>
      <c r="B162" s="188"/>
      <c r="C162" s="182"/>
      <c r="D162" s="182"/>
      <c r="E162" s="182"/>
      <c r="F162" s="182"/>
    </row>
    <row r="163" spans="1:6" s="58" customFormat="1" ht="12.75">
      <c r="A163" s="188"/>
      <c r="B163" s="188"/>
      <c r="C163" s="182"/>
      <c r="D163" s="182"/>
      <c r="E163" s="182"/>
      <c r="F163" s="182"/>
    </row>
    <row r="164" spans="1:6" s="58" customFormat="1" ht="12.75">
      <c r="A164" s="188"/>
      <c r="B164" s="188"/>
      <c r="C164" s="182"/>
      <c r="D164" s="182"/>
      <c r="E164" s="182"/>
      <c r="F164" s="182"/>
    </row>
    <row r="165" spans="1:6" s="58" customFormat="1" ht="12.75">
      <c r="A165" s="188"/>
      <c r="B165" s="188"/>
      <c r="C165" s="182"/>
      <c r="D165" s="182"/>
      <c r="E165" s="182"/>
      <c r="F165" s="182"/>
    </row>
    <row r="166" spans="1:6" s="58" customFormat="1" ht="12.75">
      <c r="A166" s="188"/>
      <c r="B166" s="188"/>
      <c r="C166" s="182"/>
      <c r="D166" s="182"/>
      <c r="E166" s="182"/>
      <c r="F166" s="182"/>
    </row>
    <row r="167" spans="1:6" s="58" customFormat="1" ht="12.75">
      <c r="A167" s="188"/>
      <c r="B167" s="188"/>
      <c r="C167" s="182"/>
      <c r="D167" s="182"/>
      <c r="E167" s="182"/>
      <c r="F167" s="182"/>
    </row>
    <row r="168" spans="1:6" s="58" customFormat="1" ht="12.75">
      <c r="A168" s="188"/>
      <c r="B168" s="188"/>
      <c r="C168" s="182"/>
      <c r="D168" s="182"/>
      <c r="E168" s="182"/>
      <c r="F168" s="182"/>
    </row>
    <row r="169" spans="1:6" s="58" customFormat="1" ht="12.75">
      <c r="A169" s="188"/>
      <c r="B169" s="188"/>
      <c r="C169" s="182"/>
      <c r="D169" s="182"/>
      <c r="E169" s="182"/>
      <c r="F169" s="182"/>
    </row>
    <row r="170" spans="1:6" s="58" customFormat="1" ht="12.75">
      <c r="A170" s="188"/>
      <c r="B170" s="188"/>
      <c r="C170" s="182"/>
      <c r="D170" s="182"/>
      <c r="E170" s="182"/>
      <c r="F170" s="182"/>
    </row>
    <row r="171" spans="1:6" s="58" customFormat="1" ht="12.75">
      <c r="A171" s="188"/>
      <c r="B171" s="188"/>
      <c r="C171" s="182"/>
      <c r="D171" s="182"/>
      <c r="E171" s="182"/>
      <c r="F171" s="182"/>
    </row>
    <row r="172" spans="1:6" s="58" customFormat="1" ht="12.75">
      <c r="A172" s="188"/>
      <c r="B172" s="188"/>
      <c r="C172" s="182"/>
      <c r="D172" s="182"/>
      <c r="E172" s="182"/>
      <c r="F172" s="182"/>
    </row>
    <row r="173" spans="1:6" s="58" customFormat="1" ht="12.75">
      <c r="A173" s="188"/>
      <c r="B173" s="188"/>
      <c r="C173" s="182"/>
      <c r="D173" s="182"/>
      <c r="E173" s="182"/>
      <c r="F173" s="182"/>
    </row>
    <row r="174" spans="1:6" s="58" customFormat="1" ht="12.75">
      <c r="A174" s="188"/>
      <c r="B174" s="188"/>
      <c r="C174" s="182"/>
      <c r="D174" s="182"/>
      <c r="E174" s="182"/>
      <c r="F174" s="182"/>
    </row>
    <row r="175" spans="1:6" s="58" customFormat="1" ht="12.75">
      <c r="A175" s="188"/>
      <c r="B175" s="188"/>
      <c r="C175" s="182"/>
      <c r="D175" s="182"/>
      <c r="E175" s="182"/>
      <c r="F175" s="182"/>
    </row>
    <row r="176" spans="1:6" s="58" customFormat="1" ht="12.75">
      <c r="A176" s="188"/>
      <c r="B176" s="188"/>
      <c r="C176" s="182"/>
      <c r="D176" s="182"/>
      <c r="E176" s="182"/>
      <c r="F176" s="182"/>
    </row>
    <row r="177" spans="1:6" s="58" customFormat="1" ht="12.75">
      <c r="A177" s="188"/>
      <c r="B177" s="188"/>
      <c r="C177" s="182"/>
      <c r="D177" s="182"/>
      <c r="E177" s="182"/>
      <c r="F177" s="182"/>
    </row>
    <row r="178" spans="1:6" s="58" customFormat="1" ht="12.75">
      <c r="A178" s="188"/>
      <c r="B178" s="188"/>
      <c r="C178" s="182"/>
      <c r="D178" s="182"/>
      <c r="E178" s="182"/>
      <c r="F178" s="182"/>
    </row>
    <row r="179" spans="1:6" s="58" customFormat="1" ht="12.75">
      <c r="A179" s="188"/>
      <c r="B179" s="188"/>
      <c r="C179" s="182"/>
      <c r="D179" s="182"/>
      <c r="E179" s="182"/>
      <c r="F179" s="182"/>
    </row>
    <row r="180" spans="1:6" s="58" customFormat="1" ht="12.75">
      <c r="A180" s="188"/>
      <c r="B180" s="188"/>
      <c r="C180" s="182"/>
      <c r="D180" s="182"/>
      <c r="E180" s="182"/>
      <c r="F180" s="182"/>
    </row>
    <row r="181" spans="1:6" s="58" customFormat="1" ht="12.75">
      <c r="A181" s="188"/>
      <c r="B181" s="188"/>
      <c r="C181" s="182"/>
      <c r="D181" s="182"/>
      <c r="E181" s="182"/>
      <c r="F181" s="182"/>
    </row>
    <row r="182" spans="1:6" s="58" customFormat="1" ht="12.75">
      <c r="A182" s="188"/>
      <c r="B182" s="188"/>
      <c r="C182" s="182"/>
      <c r="D182" s="182"/>
      <c r="E182" s="182"/>
      <c r="F182" s="182"/>
    </row>
    <row r="183" spans="1:6" s="58" customFormat="1" ht="12.75">
      <c r="A183" s="188"/>
      <c r="B183" s="188"/>
      <c r="C183" s="182"/>
      <c r="D183" s="182"/>
      <c r="E183" s="182"/>
      <c r="F183" s="182"/>
    </row>
    <row r="184" spans="1:6" s="58" customFormat="1" ht="12.75">
      <c r="A184" s="188"/>
      <c r="B184" s="188"/>
      <c r="C184" s="182"/>
      <c r="D184" s="182"/>
      <c r="E184" s="182"/>
      <c r="F184" s="182"/>
    </row>
    <row r="185" spans="1:6" s="58" customFormat="1" ht="12.75">
      <c r="A185" s="188"/>
      <c r="B185" s="188"/>
      <c r="C185" s="182"/>
      <c r="D185" s="182"/>
      <c r="E185" s="182"/>
      <c r="F185" s="182"/>
    </row>
    <row r="186" spans="1:6" s="58" customFormat="1" ht="12.75">
      <c r="A186" s="188"/>
      <c r="B186" s="188"/>
      <c r="C186" s="182"/>
      <c r="D186" s="182"/>
      <c r="E186" s="182"/>
      <c r="F186" s="182"/>
    </row>
    <row r="187" spans="1:6" s="58" customFormat="1" ht="12.75">
      <c r="A187" s="188"/>
      <c r="B187" s="188"/>
      <c r="C187" s="182"/>
      <c r="D187" s="182"/>
      <c r="E187" s="182"/>
      <c r="F187" s="182"/>
    </row>
    <row r="188" spans="1:6" s="58" customFormat="1" ht="12.75">
      <c r="A188" s="188"/>
      <c r="B188" s="188"/>
      <c r="C188" s="182"/>
      <c r="D188" s="182"/>
      <c r="E188" s="182"/>
      <c r="F188" s="182"/>
    </row>
    <row r="189" spans="1:6" s="58" customFormat="1" ht="12.75">
      <c r="A189" s="188"/>
      <c r="B189" s="188"/>
      <c r="C189" s="182"/>
      <c r="D189" s="182"/>
      <c r="E189" s="182"/>
      <c r="F189" s="182"/>
    </row>
    <row r="190" spans="1:6" s="58" customFormat="1" ht="12.75">
      <c r="A190" s="188"/>
      <c r="B190" s="188"/>
      <c r="C190" s="182"/>
      <c r="D190" s="182"/>
      <c r="E190" s="182"/>
      <c r="F190" s="182"/>
    </row>
    <row r="191" spans="1:6" s="58" customFormat="1" ht="12.75">
      <c r="A191" s="188"/>
      <c r="B191" s="188"/>
      <c r="C191" s="182"/>
      <c r="D191" s="182"/>
      <c r="E191" s="182"/>
      <c r="F191" s="182"/>
    </row>
    <row r="192" spans="1:6" s="58" customFormat="1" ht="12.75">
      <c r="A192" s="188"/>
      <c r="B192" s="188"/>
      <c r="C192" s="182"/>
      <c r="D192" s="182"/>
      <c r="E192" s="182"/>
      <c r="F192" s="182"/>
    </row>
    <row r="193" spans="1:6" s="58" customFormat="1" ht="12.75">
      <c r="A193" s="188"/>
      <c r="B193" s="188"/>
      <c r="C193" s="182"/>
      <c r="D193" s="182"/>
      <c r="E193" s="182"/>
      <c r="F193" s="182"/>
    </row>
    <row r="194" spans="1:6" s="58" customFormat="1" ht="12.75">
      <c r="A194" s="188"/>
      <c r="B194" s="188"/>
      <c r="C194" s="182"/>
      <c r="D194" s="182"/>
      <c r="E194" s="182"/>
      <c r="F194" s="182"/>
    </row>
    <row r="195" spans="1:6" s="58" customFormat="1" ht="12.75">
      <c r="A195" s="188"/>
      <c r="B195" s="188"/>
      <c r="C195" s="182"/>
      <c r="D195" s="182"/>
      <c r="E195" s="182"/>
      <c r="F195" s="182"/>
    </row>
    <row r="196" spans="1:6" s="58" customFormat="1" ht="12.75">
      <c r="A196" s="188"/>
      <c r="B196" s="188"/>
      <c r="C196" s="182"/>
      <c r="D196" s="182"/>
      <c r="E196" s="182"/>
      <c r="F196" s="182"/>
    </row>
    <row r="197" spans="1:6" s="58" customFormat="1" ht="12.75">
      <c r="A197" s="188"/>
      <c r="B197" s="188"/>
      <c r="C197" s="182"/>
      <c r="D197" s="182"/>
      <c r="E197" s="182"/>
      <c r="F197" s="182"/>
    </row>
    <row r="198" spans="1:6" s="58" customFormat="1" ht="12.75">
      <c r="A198" s="188"/>
      <c r="B198" s="188"/>
      <c r="C198" s="182"/>
      <c r="D198" s="182"/>
      <c r="E198" s="182"/>
      <c r="F198" s="182"/>
    </row>
    <row r="199" spans="1:6" s="58" customFormat="1" ht="12.75">
      <c r="A199" s="188"/>
      <c r="B199" s="188"/>
      <c r="C199" s="182"/>
      <c r="D199" s="182"/>
      <c r="E199" s="182"/>
      <c r="F199" s="182"/>
    </row>
    <row r="200" spans="1:6" s="58" customFormat="1" ht="12.75">
      <c r="A200" s="188"/>
      <c r="B200" s="188"/>
      <c r="C200" s="182"/>
      <c r="D200" s="182"/>
      <c r="E200" s="182"/>
      <c r="F200" s="182"/>
    </row>
    <row r="201" spans="1:6" s="58" customFormat="1" ht="12.75">
      <c r="A201" s="188"/>
      <c r="B201" s="188"/>
      <c r="C201" s="182"/>
      <c r="D201" s="182"/>
      <c r="E201" s="182"/>
      <c r="F201" s="182"/>
    </row>
    <row r="202" spans="1:6" s="58" customFormat="1" ht="12.75">
      <c r="A202" s="188"/>
      <c r="B202" s="188"/>
      <c r="C202" s="182"/>
      <c r="D202" s="182"/>
      <c r="E202" s="182"/>
      <c r="F202" s="182"/>
    </row>
    <row r="203" spans="1:6" s="58" customFormat="1" ht="12.75">
      <c r="A203" s="188"/>
      <c r="B203" s="188"/>
      <c r="C203" s="182"/>
      <c r="D203" s="182"/>
      <c r="E203" s="182"/>
      <c r="F203" s="182"/>
    </row>
    <row r="204" spans="1:6" s="58" customFormat="1" ht="12.75">
      <c r="A204" s="188"/>
      <c r="B204" s="188"/>
      <c r="C204" s="182"/>
      <c r="D204" s="182"/>
      <c r="E204" s="182"/>
      <c r="F204" s="182"/>
    </row>
    <row r="205" spans="1:6" s="58" customFormat="1" ht="12.75">
      <c r="A205" s="188"/>
      <c r="B205" s="188"/>
      <c r="C205" s="182"/>
      <c r="D205" s="182"/>
      <c r="E205" s="182"/>
      <c r="F205" s="182"/>
    </row>
    <row r="206" spans="1:6" s="58" customFormat="1" ht="12.75">
      <c r="A206" s="188"/>
      <c r="B206" s="188"/>
      <c r="C206" s="182"/>
      <c r="D206" s="182"/>
      <c r="E206" s="182"/>
      <c r="F206" s="182"/>
    </row>
    <row r="207" spans="1:6" s="58" customFormat="1" ht="12.75">
      <c r="A207" s="188"/>
      <c r="B207" s="188"/>
      <c r="C207" s="182"/>
      <c r="D207" s="182"/>
      <c r="E207" s="182"/>
      <c r="F207" s="182"/>
    </row>
    <row r="208" spans="1:6" s="58" customFormat="1" ht="12.75">
      <c r="A208" s="188"/>
      <c r="B208" s="188"/>
      <c r="C208" s="182"/>
      <c r="D208" s="182"/>
      <c r="E208" s="182"/>
      <c r="F208" s="182"/>
    </row>
    <row r="209" spans="1:6" s="58" customFormat="1" ht="12.75">
      <c r="A209" s="188"/>
      <c r="B209" s="188"/>
      <c r="C209" s="182"/>
      <c r="D209" s="182"/>
      <c r="E209" s="182"/>
      <c r="F209" s="182"/>
    </row>
    <row r="210" spans="1:6" s="58" customFormat="1" ht="12.75">
      <c r="A210" s="188"/>
      <c r="B210" s="188"/>
      <c r="C210" s="182"/>
      <c r="D210" s="182"/>
      <c r="E210" s="182"/>
      <c r="F210" s="182"/>
    </row>
    <row r="211" spans="1:6" s="58" customFormat="1" ht="12.75">
      <c r="A211" s="188"/>
      <c r="B211" s="188"/>
      <c r="C211" s="182"/>
      <c r="D211" s="182"/>
      <c r="E211" s="182"/>
      <c r="F211" s="182"/>
    </row>
    <row r="212" spans="1:6" s="58" customFormat="1" ht="12.75">
      <c r="A212" s="188"/>
      <c r="B212" s="188"/>
      <c r="C212" s="182"/>
      <c r="D212" s="182"/>
      <c r="E212" s="182"/>
      <c r="F212" s="182"/>
    </row>
    <row r="213" spans="1:6" s="58" customFormat="1" ht="12.75">
      <c r="A213" s="188"/>
      <c r="B213" s="188"/>
      <c r="C213" s="182"/>
      <c r="D213" s="182"/>
      <c r="E213" s="182"/>
      <c r="F213" s="182"/>
    </row>
    <row r="214" spans="1:6" s="58" customFormat="1" ht="12.75">
      <c r="A214" s="188"/>
      <c r="B214" s="188"/>
      <c r="C214" s="182"/>
      <c r="D214" s="182"/>
      <c r="E214" s="182"/>
      <c r="F214" s="182"/>
    </row>
    <row r="215" spans="1:6" s="58" customFormat="1" ht="12.75">
      <c r="A215" s="188"/>
      <c r="B215" s="188"/>
      <c r="C215" s="182"/>
      <c r="D215" s="182"/>
      <c r="E215" s="182"/>
      <c r="F215" s="182"/>
    </row>
    <row r="216" spans="1:6" s="58" customFormat="1" ht="12.75">
      <c r="A216" s="188"/>
      <c r="B216" s="188"/>
      <c r="C216" s="182"/>
      <c r="D216" s="182"/>
      <c r="E216" s="182"/>
      <c r="F216" s="182"/>
    </row>
    <row r="217" spans="1:6" s="58" customFormat="1" ht="12.75">
      <c r="A217" s="188"/>
      <c r="B217" s="188"/>
      <c r="C217" s="182"/>
      <c r="D217" s="182"/>
      <c r="E217" s="182"/>
      <c r="F217" s="182"/>
    </row>
    <row r="218" spans="1:6" s="58" customFormat="1" ht="12.75">
      <c r="A218" s="188"/>
      <c r="B218" s="188"/>
      <c r="C218" s="182"/>
      <c r="D218" s="182"/>
      <c r="E218" s="182"/>
      <c r="F218" s="182"/>
    </row>
    <row r="219" spans="1:6" s="58" customFormat="1" ht="12.75">
      <c r="A219" s="188"/>
      <c r="B219" s="188"/>
      <c r="C219" s="182"/>
      <c r="D219" s="182"/>
      <c r="E219" s="182"/>
      <c r="F219" s="182"/>
    </row>
    <row r="220" spans="1:6" s="58" customFormat="1" ht="12.75">
      <c r="A220" s="188"/>
      <c r="B220" s="188"/>
      <c r="C220" s="182"/>
      <c r="D220" s="182"/>
      <c r="E220" s="182"/>
      <c r="F220" s="182"/>
    </row>
    <row r="221" spans="1:6" s="58" customFormat="1" ht="12.75">
      <c r="A221" s="188"/>
      <c r="B221" s="188"/>
      <c r="C221" s="182"/>
      <c r="D221" s="182"/>
      <c r="E221" s="182"/>
      <c r="F221" s="182"/>
    </row>
    <row r="222" spans="1:6" s="58" customFormat="1" ht="12.75">
      <c r="A222" s="188"/>
      <c r="B222" s="188"/>
      <c r="C222" s="182"/>
      <c r="D222" s="182"/>
      <c r="E222" s="182"/>
      <c r="F222" s="182"/>
    </row>
    <row r="223" spans="1:6" s="58" customFormat="1" ht="12.75">
      <c r="A223" s="188"/>
      <c r="B223" s="188"/>
      <c r="C223" s="182"/>
      <c r="D223" s="182"/>
      <c r="E223" s="182"/>
      <c r="F223" s="182"/>
    </row>
    <row r="224" spans="1:6" s="58" customFormat="1" ht="12.75">
      <c r="A224" s="188"/>
      <c r="B224" s="188"/>
      <c r="C224" s="182"/>
      <c r="D224" s="182"/>
      <c r="E224" s="182"/>
      <c r="F224" s="182"/>
    </row>
    <row r="225" spans="1:6" s="58" customFormat="1" ht="12.75">
      <c r="A225" s="188"/>
      <c r="B225" s="188"/>
      <c r="C225" s="182"/>
      <c r="D225" s="182"/>
      <c r="E225" s="182"/>
      <c r="F225" s="182"/>
    </row>
    <row r="226" spans="1:6" s="58" customFormat="1" ht="12.75">
      <c r="A226" s="188"/>
      <c r="B226" s="188"/>
      <c r="C226" s="182"/>
      <c r="D226" s="182"/>
      <c r="E226" s="182"/>
      <c r="F226" s="182"/>
    </row>
    <row r="227" spans="1:6" s="58" customFormat="1" ht="12.75">
      <c r="A227" s="188"/>
      <c r="B227" s="188"/>
      <c r="C227" s="182"/>
      <c r="D227" s="182"/>
      <c r="E227" s="182"/>
      <c r="F227" s="182"/>
    </row>
    <row r="228" spans="1:6" s="58" customFormat="1" ht="12.75">
      <c r="A228" s="188"/>
      <c r="B228" s="188"/>
      <c r="C228" s="182"/>
      <c r="D228" s="182"/>
      <c r="E228" s="182"/>
      <c r="F228" s="182"/>
    </row>
    <row r="229" spans="1:6" s="58" customFormat="1" ht="12.75">
      <c r="A229" s="188"/>
      <c r="B229" s="188"/>
      <c r="C229" s="182"/>
      <c r="D229" s="182"/>
      <c r="E229" s="182"/>
      <c r="F229" s="182"/>
    </row>
    <row r="230" spans="1:6" s="58" customFormat="1" ht="12.75">
      <c r="A230" s="188"/>
      <c r="B230" s="188"/>
      <c r="C230" s="182"/>
      <c r="D230" s="182"/>
      <c r="E230" s="182"/>
      <c r="F230" s="182"/>
    </row>
    <row r="231" spans="1:6" s="58" customFormat="1" ht="12.75">
      <c r="A231" s="188"/>
      <c r="B231" s="188"/>
      <c r="C231" s="182"/>
      <c r="D231" s="182"/>
      <c r="E231" s="182"/>
      <c r="F231" s="182"/>
    </row>
    <row r="232" spans="1:6" s="58" customFormat="1" ht="12.75">
      <c r="A232" s="188"/>
      <c r="B232" s="188"/>
      <c r="C232" s="182"/>
      <c r="D232" s="182"/>
      <c r="E232" s="182"/>
      <c r="F232" s="182"/>
    </row>
    <row r="233" spans="1:6" s="58" customFormat="1" ht="12.75">
      <c r="A233" s="188"/>
      <c r="B233" s="188"/>
      <c r="C233" s="182"/>
      <c r="D233" s="182"/>
      <c r="E233" s="182"/>
      <c r="F233" s="182"/>
    </row>
    <row r="234" spans="1:6" s="58" customFormat="1" ht="12.75">
      <c r="A234" s="188"/>
      <c r="B234" s="188"/>
      <c r="C234" s="182"/>
      <c r="D234" s="182"/>
      <c r="E234" s="182"/>
      <c r="F234" s="182"/>
    </row>
    <row r="235" spans="1:6" s="58" customFormat="1" ht="12.75">
      <c r="A235" s="188"/>
      <c r="B235" s="188"/>
      <c r="C235" s="182"/>
      <c r="D235" s="182"/>
      <c r="E235" s="182"/>
      <c r="F235" s="182"/>
    </row>
    <row r="236" spans="1:6" s="58" customFormat="1" ht="12.75">
      <c r="A236" s="188"/>
      <c r="B236" s="188"/>
      <c r="C236" s="182"/>
      <c r="D236" s="182"/>
      <c r="E236" s="182"/>
      <c r="F236" s="182"/>
    </row>
    <row r="237" spans="1:6" s="58" customFormat="1" ht="12.75">
      <c r="A237" s="188"/>
      <c r="B237" s="188"/>
      <c r="C237" s="182"/>
      <c r="D237" s="182"/>
      <c r="E237" s="182"/>
      <c r="F237" s="182"/>
    </row>
    <row r="238" spans="1:6" s="58" customFormat="1" ht="12.75">
      <c r="A238" s="188"/>
      <c r="B238" s="188"/>
      <c r="C238" s="182"/>
      <c r="D238" s="182"/>
      <c r="E238" s="182"/>
      <c r="F238" s="182"/>
    </row>
    <row r="239" spans="1:6" s="58" customFormat="1" ht="12.75">
      <c r="A239" s="188"/>
      <c r="B239" s="188"/>
      <c r="C239" s="182"/>
      <c r="D239" s="182"/>
      <c r="E239" s="182"/>
      <c r="F239" s="182"/>
    </row>
    <row r="240" spans="1:6" s="58" customFormat="1" ht="12.75">
      <c r="A240" s="188"/>
      <c r="B240" s="188"/>
      <c r="C240" s="182"/>
      <c r="D240" s="182"/>
      <c r="E240" s="182"/>
      <c r="F240" s="182"/>
    </row>
    <row r="241" spans="1:6" s="58" customFormat="1" ht="12.75">
      <c r="A241" s="188"/>
      <c r="B241" s="188"/>
      <c r="C241" s="182"/>
      <c r="D241" s="182"/>
      <c r="E241" s="182"/>
      <c r="F241" s="182"/>
    </row>
    <row r="242" spans="1:6" s="58" customFormat="1" ht="12.75">
      <c r="A242" s="188"/>
      <c r="B242" s="188"/>
      <c r="C242" s="182"/>
      <c r="D242" s="182"/>
      <c r="E242" s="182"/>
      <c r="F242" s="182"/>
    </row>
    <row r="243" spans="1:6" s="58" customFormat="1" ht="12.75">
      <c r="A243" s="188"/>
      <c r="B243" s="188"/>
      <c r="C243" s="182"/>
      <c r="D243" s="182"/>
      <c r="E243" s="182"/>
      <c r="F243" s="182"/>
    </row>
    <row r="244" spans="1:6" s="58" customFormat="1" ht="12.75">
      <c r="A244" s="188"/>
      <c r="B244" s="188"/>
      <c r="C244" s="182"/>
      <c r="D244" s="182"/>
      <c r="E244" s="182"/>
      <c r="F244" s="182"/>
    </row>
    <row r="245" spans="1:6" s="58" customFormat="1" ht="12.75">
      <c r="A245" s="188"/>
      <c r="B245" s="188"/>
      <c r="C245" s="182"/>
      <c r="D245" s="182"/>
      <c r="E245" s="182"/>
      <c r="F245" s="182"/>
    </row>
    <row r="246" spans="1:6" s="58" customFormat="1" ht="12.75">
      <c r="A246" s="188"/>
      <c r="B246" s="188"/>
      <c r="C246" s="182"/>
      <c r="D246" s="182"/>
      <c r="E246" s="182"/>
      <c r="F246" s="182"/>
    </row>
    <row r="247" spans="1:6" s="58" customFormat="1" ht="12.75">
      <c r="A247" s="188"/>
      <c r="B247" s="188"/>
      <c r="C247" s="182"/>
      <c r="D247" s="182"/>
      <c r="E247" s="182"/>
      <c r="F247" s="182"/>
    </row>
    <row r="248" spans="1:6" s="58" customFormat="1" ht="12.75">
      <c r="A248" s="188"/>
      <c r="B248" s="188"/>
      <c r="C248" s="182"/>
      <c r="D248" s="182"/>
      <c r="E248" s="182"/>
      <c r="F248" s="182"/>
    </row>
    <row r="249" spans="1:6" s="58" customFormat="1" ht="12.75">
      <c r="A249" s="188"/>
      <c r="B249" s="188"/>
      <c r="C249" s="182"/>
      <c r="D249" s="182"/>
      <c r="E249" s="182"/>
      <c r="F249" s="182"/>
    </row>
    <row r="250" spans="1:6" s="58" customFormat="1" ht="12.75">
      <c r="A250" s="188"/>
      <c r="B250" s="188"/>
      <c r="C250" s="182"/>
      <c r="D250" s="182"/>
      <c r="E250" s="182"/>
      <c r="F250" s="182"/>
    </row>
    <row r="251" spans="1:6" s="58" customFormat="1" ht="12.75">
      <c r="A251" s="188"/>
      <c r="B251" s="188"/>
      <c r="C251" s="182"/>
      <c r="D251" s="182"/>
      <c r="E251" s="182"/>
      <c r="F251" s="182"/>
    </row>
    <row r="252" spans="1:6" s="58" customFormat="1" ht="12.75">
      <c r="A252" s="188"/>
      <c r="B252" s="188"/>
      <c r="C252" s="182"/>
      <c r="D252" s="182"/>
      <c r="E252" s="182"/>
      <c r="F252" s="182"/>
    </row>
    <row r="253" spans="1:6" s="58" customFormat="1" ht="12.75">
      <c r="A253" s="188"/>
      <c r="B253" s="188"/>
      <c r="C253" s="182"/>
      <c r="D253" s="182"/>
      <c r="E253" s="182"/>
      <c r="F253" s="182"/>
    </row>
    <row r="254" spans="1:6" s="58" customFormat="1" ht="12.75">
      <c r="A254" s="188"/>
      <c r="B254" s="188"/>
      <c r="C254" s="182"/>
      <c r="D254" s="182"/>
      <c r="E254" s="182"/>
      <c r="F254" s="182"/>
    </row>
    <row r="255" spans="1:6" s="58" customFormat="1" ht="12.75">
      <c r="A255" s="188"/>
      <c r="B255" s="188"/>
      <c r="C255" s="182"/>
      <c r="D255" s="182"/>
      <c r="E255" s="182"/>
      <c r="F255" s="182"/>
    </row>
    <row r="256" spans="1:6" s="58" customFormat="1" ht="12.75">
      <c r="A256" s="188"/>
      <c r="B256" s="188"/>
      <c r="C256" s="182"/>
      <c r="D256" s="182"/>
      <c r="E256" s="182"/>
      <c r="F256" s="182"/>
    </row>
    <row r="257" spans="1:6" s="58" customFormat="1" ht="12.75">
      <c r="A257" s="188"/>
      <c r="B257" s="188"/>
      <c r="C257" s="182"/>
      <c r="D257" s="182"/>
      <c r="E257" s="182"/>
      <c r="F257" s="182"/>
    </row>
    <row r="258" spans="1:6" s="58" customFormat="1" ht="12.75">
      <c r="A258" s="188"/>
      <c r="B258" s="188"/>
      <c r="C258" s="182"/>
      <c r="D258" s="182"/>
      <c r="E258" s="182"/>
      <c r="F258" s="182"/>
    </row>
    <row r="259" spans="1:6" s="58" customFormat="1" ht="12.75">
      <c r="A259" s="188"/>
      <c r="B259" s="188"/>
      <c r="C259" s="182"/>
      <c r="D259" s="182"/>
      <c r="E259" s="182"/>
      <c r="F259" s="182"/>
    </row>
    <row r="260" spans="1:6" s="58" customFormat="1" ht="12.75">
      <c r="A260" s="188"/>
      <c r="B260" s="188"/>
      <c r="C260" s="182"/>
      <c r="D260" s="182"/>
      <c r="E260" s="182"/>
      <c r="F260" s="182"/>
    </row>
    <row r="261" spans="1:6" s="58" customFormat="1" ht="12.75">
      <c r="A261" s="188"/>
      <c r="B261" s="188"/>
      <c r="C261" s="182"/>
      <c r="D261" s="182"/>
      <c r="E261" s="182"/>
      <c r="F261" s="182"/>
    </row>
    <row r="262" spans="1:6" s="58" customFormat="1" ht="12.75">
      <c r="A262" s="188"/>
      <c r="B262" s="188"/>
      <c r="C262" s="182"/>
      <c r="D262" s="182"/>
      <c r="E262" s="182"/>
      <c r="F262" s="182"/>
    </row>
    <row r="263" spans="1:6" s="58" customFormat="1" ht="12.75">
      <c r="A263" s="188"/>
      <c r="B263" s="188"/>
      <c r="C263" s="182"/>
      <c r="D263" s="182"/>
      <c r="E263" s="182"/>
      <c r="F263" s="182"/>
    </row>
    <row r="264" spans="1:6" s="58" customFormat="1" ht="12.75">
      <c r="A264" s="188"/>
      <c r="B264" s="188"/>
      <c r="C264" s="182"/>
      <c r="D264" s="182"/>
      <c r="E264" s="182"/>
      <c r="F264" s="182"/>
    </row>
    <row r="265" spans="1:6" s="58" customFormat="1" ht="12.75">
      <c r="A265" s="188"/>
      <c r="B265" s="188"/>
      <c r="C265" s="182"/>
      <c r="D265" s="182"/>
      <c r="E265" s="182"/>
      <c r="F265" s="182"/>
    </row>
    <row r="266" spans="1:6" s="58" customFormat="1" ht="12.75">
      <c r="A266" s="188"/>
      <c r="B266" s="188"/>
      <c r="C266" s="182"/>
      <c r="D266" s="182"/>
      <c r="E266" s="182"/>
      <c r="F266" s="182"/>
    </row>
    <row r="267" spans="1:6" s="58" customFormat="1" ht="12.75">
      <c r="A267" s="188"/>
      <c r="B267" s="188"/>
      <c r="C267" s="182"/>
      <c r="D267" s="182"/>
      <c r="E267" s="182"/>
      <c r="F267" s="182"/>
    </row>
    <row r="268" spans="1:6" s="58" customFormat="1" ht="12.75">
      <c r="A268" s="188"/>
      <c r="B268" s="188"/>
      <c r="C268" s="182"/>
      <c r="D268" s="182"/>
      <c r="E268" s="182"/>
      <c r="F268" s="182"/>
    </row>
    <row r="269" spans="1:6" s="58" customFormat="1" ht="12.75">
      <c r="A269" s="188"/>
      <c r="B269" s="188"/>
      <c r="C269" s="182"/>
      <c r="D269" s="182"/>
      <c r="E269" s="182"/>
      <c r="F269" s="182"/>
    </row>
    <row r="270" spans="1:6" s="58" customFormat="1" ht="12.75">
      <c r="A270" s="188"/>
      <c r="B270" s="188"/>
      <c r="C270" s="182"/>
      <c r="D270" s="182"/>
      <c r="E270" s="182"/>
      <c r="F270" s="182"/>
    </row>
    <row r="271" spans="1:6" s="58" customFormat="1" ht="12.75">
      <c r="A271" s="188"/>
      <c r="B271" s="188"/>
      <c r="C271" s="182"/>
      <c r="D271" s="182"/>
      <c r="E271" s="182"/>
      <c r="F271" s="182"/>
    </row>
    <row r="272" spans="1:6" s="58" customFormat="1" ht="12.75">
      <c r="A272" s="188"/>
      <c r="B272" s="188"/>
      <c r="C272" s="182"/>
      <c r="D272" s="182"/>
      <c r="E272" s="182"/>
      <c r="F272" s="182"/>
    </row>
    <row r="273" spans="1:6" s="58" customFormat="1" ht="12.75">
      <c r="A273" s="188"/>
      <c r="B273" s="188"/>
      <c r="C273" s="182"/>
      <c r="D273" s="182"/>
      <c r="E273" s="182"/>
      <c r="F273" s="182"/>
    </row>
    <row r="274" spans="1:6" s="58" customFormat="1" ht="12.75">
      <c r="A274" s="188"/>
      <c r="B274" s="188"/>
      <c r="C274" s="182"/>
      <c r="D274" s="182"/>
      <c r="E274" s="182"/>
      <c r="F274" s="182"/>
    </row>
    <row r="275" spans="1:6" s="58" customFormat="1" ht="12.75">
      <c r="A275" s="188"/>
      <c r="B275" s="188"/>
      <c r="C275" s="182"/>
      <c r="D275" s="182"/>
      <c r="E275" s="182"/>
      <c r="F275" s="182"/>
    </row>
    <row r="276" spans="1:6" s="58" customFormat="1" ht="12.75">
      <c r="A276" s="188"/>
      <c r="B276" s="188"/>
      <c r="C276" s="182"/>
      <c r="D276" s="182"/>
      <c r="E276" s="182"/>
      <c r="F276" s="182"/>
    </row>
    <row r="277" spans="1:6" s="58" customFormat="1" ht="12.75">
      <c r="A277" s="188"/>
      <c r="B277" s="188"/>
      <c r="C277" s="182"/>
      <c r="D277" s="182"/>
      <c r="E277" s="182"/>
      <c r="F277" s="182"/>
    </row>
    <row r="278" spans="1:6" s="58" customFormat="1" ht="12.75">
      <c r="A278" s="188"/>
      <c r="B278" s="188"/>
      <c r="C278" s="182"/>
      <c r="D278" s="182"/>
      <c r="E278" s="182"/>
      <c r="F278" s="182"/>
    </row>
    <row r="279" spans="1:6" s="58" customFormat="1" ht="12.75">
      <c r="A279" s="188"/>
      <c r="B279" s="188"/>
      <c r="C279" s="182"/>
      <c r="D279" s="182"/>
      <c r="E279" s="182"/>
      <c r="F279" s="182"/>
    </row>
    <row r="280" spans="1:6" s="58" customFormat="1" ht="12.75">
      <c r="A280" s="188"/>
      <c r="B280" s="188"/>
      <c r="C280" s="182"/>
      <c r="D280" s="182"/>
      <c r="E280" s="182"/>
      <c r="F280" s="182"/>
    </row>
    <row r="281" spans="1:6" s="58" customFormat="1" ht="12.75">
      <c r="A281" s="188"/>
      <c r="B281" s="188"/>
      <c r="C281" s="182"/>
      <c r="D281" s="182"/>
      <c r="E281" s="182"/>
      <c r="F281" s="182"/>
    </row>
    <row r="282" spans="1:6" s="58" customFormat="1" ht="12.75">
      <c r="A282" s="188"/>
      <c r="B282" s="188"/>
      <c r="C282" s="182"/>
      <c r="D282" s="182"/>
      <c r="E282" s="182"/>
      <c r="F282" s="182"/>
    </row>
    <row r="283" spans="1:6" s="58" customFormat="1" ht="12.75">
      <c r="A283" s="188"/>
      <c r="B283" s="188"/>
      <c r="C283" s="182"/>
      <c r="D283" s="182"/>
      <c r="E283" s="182"/>
      <c r="F283" s="182"/>
    </row>
    <row r="284" spans="1:6" s="58" customFormat="1" ht="12.75">
      <c r="A284" s="188"/>
      <c r="B284" s="188"/>
      <c r="C284" s="182"/>
      <c r="D284" s="182"/>
      <c r="E284" s="182"/>
      <c r="F284" s="182"/>
    </row>
    <row r="285" spans="1:6" s="58" customFormat="1" ht="12.75">
      <c r="A285" s="188"/>
      <c r="B285" s="188"/>
      <c r="C285" s="182"/>
      <c r="D285" s="182"/>
      <c r="E285" s="182"/>
      <c r="F285" s="182"/>
    </row>
    <row r="286" spans="1:6" s="58" customFormat="1" ht="12.75">
      <c r="A286" s="188"/>
      <c r="B286" s="188"/>
      <c r="C286" s="182"/>
      <c r="D286" s="182"/>
      <c r="E286" s="182"/>
      <c r="F286" s="182"/>
    </row>
    <row r="287" spans="1:6" s="58" customFormat="1" ht="12.75">
      <c r="A287" s="188"/>
      <c r="B287" s="188"/>
      <c r="C287" s="182"/>
      <c r="D287" s="182"/>
      <c r="E287" s="182"/>
      <c r="F287" s="182"/>
    </row>
    <row r="288" spans="1:6" s="58" customFormat="1" ht="12.75">
      <c r="A288" s="188"/>
      <c r="B288" s="188"/>
      <c r="C288" s="182"/>
      <c r="D288" s="182"/>
      <c r="E288" s="182"/>
      <c r="F288" s="182"/>
    </row>
    <row r="289" spans="1:6" s="58" customFormat="1" ht="12.75">
      <c r="A289" s="188"/>
      <c r="B289" s="188"/>
      <c r="C289" s="182"/>
      <c r="D289" s="182"/>
      <c r="E289" s="182"/>
      <c r="F289" s="182"/>
    </row>
    <row r="290" spans="1:6" s="58" customFormat="1" ht="12.75">
      <c r="A290" s="188"/>
      <c r="B290" s="188"/>
      <c r="C290" s="182"/>
      <c r="D290" s="182"/>
      <c r="E290" s="182"/>
      <c r="F290" s="182"/>
    </row>
    <row r="291" spans="1:6" s="58" customFormat="1" ht="12.75">
      <c r="A291" s="188"/>
      <c r="B291" s="188"/>
      <c r="C291" s="182"/>
      <c r="D291" s="182"/>
      <c r="E291" s="182"/>
      <c r="F291" s="182"/>
    </row>
    <row r="292" spans="1:6" s="58" customFormat="1" ht="12.75">
      <c r="A292" s="188"/>
      <c r="B292" s="188"/>
      <c r="C292" s="182"/>
      <c r="D292" s="182"/>
      <c r="E292" s="182"/>
      <c r="F292" s="182"/>
    </row>
    <row r="293" spans="1:6" s="58" customFormat="1" ht="12.75">
      <c r="A293" s="188"/>
      <c r="B293" s="188"/>
      <c r="C293" s="182"/>
      <c r="D293" s="182"/>
      <c r="E293" s="182"/>
      <c r="F293" s="182"/>
    </row>
    <row r="294" spans="1:6" s="58" customFormat="1" ht="12.75">
      <c r="A294" s="188"/>
      <c r="B294" s="188"/>
      <c r="C294" s="182"/>
      <c r="D294" s="182"/>
      <c r="E294" s="182"/>
      <c r="F294" s="182"/>
    </row>
    <row r="295" spans="1:6" s="58" customFormat="1" ht="12.75">
      <c r="A295" s="188"/>
      <c r="B295" s="188"/>
      <c r="C295" s="182"/>
      <c r="D295" s="182"/>
      <c r="E295" s="182"/>
      <c r="F295" s="182"/>
    </row>
    <row r="296" spans="1:6" s="58" customFormat="1" ht="12.75">
      <c r="A296" s="188"/>
      <c r="B296" s="188"/>
      <c r="C296" s="182"/>
      <c r="D296" s="182"/>
      <c r="E296" s="182"/>
      <c r="F296" s="182"/>
    </row>
    <row r="297" spans="1:6" s="58" customFormat="1" ht="12.75">
      <c r="A297" s="188"/>
      <c r="B297" s="188"/>
      <c r="C297" s="182"/>
      <c r="D297" s="182"/>
      <c r="E297" s="182"/>
      <c r="F297" s="182"/>
    </row>
    <row r="298" spans="1:6" s="58" customFormat="1" ht="12.75">
      <c r="A298" s="188"/>
      <c r="B298" s="188"/>
      <c r="C298" s="182"/>
      <c r="D298" s="182"/>
      <c r="E298" s="182"/>
      <c r="F298" s="182"/>
    </row>
    <row r="299" spans="1:6" s="58" customFormat="1" ht="12.75">
      <c r="A299" s="188"/>
      <c r="B299" s="188"/>
      <c r="C299" s="182"/>
      <c r="D299" s="182"/>
      <c r="E299" s="182"/>
      <c r="F299" s="182"/>
    </row>
    <row r="300" spans="1:6" s="58" customFormat="1" ht="12.75">
      <c r="A300" s="188"/>
      <c r="B300" s="188"/>
      <c r="C300" s="182"/>
      <c r="D300" s="182"/>
      <c r="E300" s="182"/>
      <c r="F300" s="182"/>
    </row>
    <row r="301" spans="1:6" s="58" customFormat="1" ht="12.75">
      <c r="A301" s="188"/>
      <c r="B301" s="188"/>
      <c r="C301" s="182"/>
      <c r="D301" s="182"/>
      <c r="E301" s="182"/>
      <c r="F301" s="182"/>
    </row>
    <row r="302" spans="1:6" s="58" customFormat="1" ht="12.75">
      <c r="A302" s="188"/>
      <c r="B302" s="188"/>
      <c r="C302" s="182"/>
      <c r="D302" s="182"/>
      <c r="E302" s="182"/>
      <c r="F302" s="182"/>
    </row>
    <row r="303" spans="1:6" s="58" customFormat="1" ht="12.75">
      <c r="A303" s="188"/>
      <c r="B303" s="188"/>
      <c r="C303" s="182"/>
      <c r="D303" s="182"/>
      <c r="E303" s="182"/>
      <c r="F303" s="182"/>
    </row>
    <row r="304" spans="1:6" s="58" customFormat="1" ht="12.75">
      <c r="A304" s="188"/>
      <c r="B304" s="188"/>
      <c r="C304" s="182"/>
      <c r="D304" s="182"/>
      <c r="E304" s="182"/>
      <c r="F304" s="182"/>
    </row>
    <row r="305" spans="1:6" s="58" customFormat="1" ht="12.75">
      <c r="A305" s="188"/>
      <c r="B305" s="188"/>
      <c r="C305" s="182"/>
      <c r="D305" s="182"/>
      <c r="E305" s="182"/>
      <c r="F305" s="182"/>
    </row>
    <row r="306" spans="1:6" s="58" customFormat="1" ht="12.75">
      <c r="A306" s="188"/>
      <c r="B306" s="188"/>
      <c r="C306" s="182"/>
      <c r="D306" s="182"/>
      <c r="E306" s="182"/>
      <c r="F306" s="182"/>
    </row>
    <row r="307" spans="1:6" s="58" customFormat="1" ht="12.75">
      <c r="A307" s="188"/>
      <c r="B307" s="188"/>
      <c r="C307" s="182"/>
      <c r="D307" s="182"/>
      <c r="E307" s="182"/>
      <c r="F307" s="182"/>
    </row>
    <row r="308" spans="1:6" s="58" customFormat="1" ht="12.75">
      <c r="A308" s="188"/>
      <c r="B308" s="188"/>
      <c r="C308" s="182"/>
      <c r="D308" s="182"/>
      <c r="E308" s="182"/>
      <c r="F308" s="182"/>
    </row>
    <row r="309" spans="1:6" s="58" customFormat="1" ht="12.75">
      <c r="A309" s="188"/>
      <c r="B309" s="188"/>
      <c r="C309" s="182"/>
      <c r="D309" s="182"/>
      <c r="E309" s="182"/>
      <c r="F309" s="182"/>
    </row>
    <row r="310" spans="1:6" s="58" customFormat="1" ht="12.75">
      <c r="A310" s="188"/>
      <c r="B310" s="188"/>
      <c r="C310" s="182"/>
      <c r="D310" s="182"/>
      <c r="E310" s="182"/>
      <c r="F310" s="182"/>
    </row>
    <row r="311" spans="1:6" s="58" customFormat="1" ht="12.75">
      <c r="A311" s="188"/>
      <c r="B311" s="188"/>
      <c r="C311" s="182"/>
      <c r="D311" s="182"/>
      <c r="E311" s="182"/>
      <c r="F311" s="182"/>
    </row>
    <row r="312" spans="1:6" s="58" customFormat="1" ht="12.75">
      <c r="A312" s="188"/>
      <c r="B312" s="188"/>
      <c r="C312" s="182"/>
      <c r="D312" s="182"/>
      <c r="E312" s="182"/>
      <c r="F312" s="182"/>
    </row>
    <row r="313" spans="1:6" s="58" customFormat="1" ht="12.75">
      <c r="A313" s="188"/>
      <c r="B313" s="188"/>
      <c r="C313" s="182"/>
      <c r="D313" s="182"/>
      <c r="E313" s="182"/>
      <c r="F313" s="182"/>
    </row>
    <row r="314" spans="1:6" s="58" customFormat="1" ht="12.75">
      <c r="A314" s="188"/>
      <c r="B314" s="188"/>
      <c r="C314" s="182"/>
      <c r="D314" s="182"/>
      <c r="E314" s="182"/>
      <c r="F314" s="182"/>
    </row>
    <row r="315" spans="1:6" s="58" customFormat="1" ht="12.75">
      <c r="A315" s="188"/>
      <c r="B315" s="188"/>
      <c r="C315" s="182"/>
      <c r="D315" s="182"/>
      <c r="E315" s="182"/>
      <c r="F315" s="182"/>
    </row>
    <row r="316" spans="1:6" s="58" customFormat="1" ht="12.75">
      <c r="A316" s="188"/>
      <c r="B316" s="188"/>
      <c r="C316" s="182"/>
      <c r="D316" s="182"/>
      <c r="E316" s="182"/>
      <c r="F316" s="182"/>
    </row>
    <row r="317" spans="1:6" s="58" customFormat="1" ht="12.75">
      <c r="A317" s="188"/>
      <c r="B317" s="188"/>
      <c r="C317" s="182"/>
      <c r="D317" s="182"/>
      <c r="E317" s="182"/>
      <c r="F317" s="182"/>
    </row>
    <row r="318" spans="1:6" s="58" customFormat="1" ht="12.75">
      <c r="A318" s="188"/>
      <c r="B318" s="188"/>
      <c r="C318" s="182"/>
      <c r="D318" s="182"/>
      <c r="E318" s="182"/>
      <c r="F318" s="182"/>
    </row>
    <row r="319" spans="1:6" s="58" customFormat="1" ht="12.75">
      <c r="A319" s="188"/>
      <c r="B319" s="188"/>
      <c r="C319" s="182"/>
      <c r="D319" s="182"/>
      <c r="E319" s="182"/>
      <c r="F319" s="182"/>
    </row>
    <row r="320" spans="1:6" s="58" customFormat="1" ht="12.75">
      <c r="A320" s="188"/>
      <c r="B320" s="188"/>
      <c r="C320" s="182"/>
      <c r="D320" s="182"/>
      <c r="E320" s="182"/>
      <c r="F320" s="182"/>
    </row>
    <row r="321" spans="1:6" s="58" customFormat="1" ht="12.75">
      <c r="A321" s="188"/>
      <c r="B321" s="188"/>
      <c r="C321" s="182"/>
      <c r="D321" s="182"/>
      <c r="E321" s="182"/>
      <c r="F321" s="182"/>
    </row>
    <row r="322" spans="1:6" s="58" customFormat="1" ht="12.75">
      <c r="A322" s="188"/>
      <c r="B322" s="188"/>
      <c r="C322" s="182"/>
      <c r="D322" s="182"/>
      <c r="E322" s="182"/>
      <c r="F322" s="182"/>
    </row>
    <row r="323" spans="1:6" s="58" customFormat="1" ht="12.75">
      <c r="A323" s="188"/>
      <c r="B323" s="188"/>
      <c r="C323" s="182"/>
      <c r="D323" s="182"/>
      <c r="E323" s="182"/>
      <c r="F323" s="182"/>
    </row>
    <row r="324" spans="1:6" s="58" customFormat="1" ht="12.75">
      <c r="A324" s="188"/>
      <c r="B324" s="188"/>
      <c r="C324" s="182"/>
      <c r="D324" s="182"/>
      <c r="E324" s="182"/>
      <c r="F324" s="182"/>
    </row>
    <row r="325" spans="1:6" s="58" customFormat="1" ht="12.75">
      <c r="A325" s="188"/>
      <c r="B325" s="188"/>
      <c r="C325" s="182"/>
      <c r="D325" s="182"/>
      <c r="E325" s="182"/>
      <c r="F325" s="182"/>
    </row>
    <row r="326" spans="1:6" s="58" customFormat="1" ht="12.75">
      <c r="A326" s="188"/>
      <c r="B326" s="188"/>
      <c r="C326" s="182"/>
      <c r="D326" s="182"/>
      <c r="E326" s="182"/>
      <c r="F326" s="182"/>
    </row>
    <row r="327" spans="1:6" s="58" customFormat="1" ht="12.75">
      <c r="A327" s="188"/>
      <c r="B327" s="188"/>
      <c r="C327" s="182"/>
      <c r="D327" s="182"/>
      <c r="E327" s="182"/>
      <c r="F327" s="182"/>
    </row>
    <row r="328" spans="1:6" s="58" customFormat="1" ht="12.75">
      <c r="A328" s="188"/>
      <c r="B328" s="188"/>
      <c r="C328" s="182"/>
      <c r="D328" s="182"/>
      <c r="E328" s="182"/>
      <c r="F328" s="182"/>
    </row>
    <row r="329" spans="1:6" s="58" customFormat="1" ht="12.75">
      <c r="A329" s="188"/>
      <c r="B329" s="188"/>
      <c r="C329" s="182"/>
      <c r="D329" s="182"/>
      <c r="E329" s="182"/>
      <c r="F329" s="182"/>
    </row>
    <row r="330" spans="1:6" s="58" customFormat="1" ht="12.75">
      <c r="A330" s="188"/>
      <c r="B330" s="188"/>
      <c r="C330" s="182"/>
      <c r="D330" s="182"/>
      <c r="E330" s="182"/>
      <c r="F330" s="182"/>
    </row>
    <row r="331" spans="1:6" s="58" customFormat="1" ht="12.75">
      <c r="A331" s="188"/>
      <c r="B331" s="188"/>
      <c r="C331" s="182"/>
      <c r="D331" s="182"/>
      <c r="E331" s="182"/>
      <c r="F331" s="182"/>
    </row>
    <row r="332" spans="1:6" s="58" customFormat="1" ht="12.75">
      <c r="A332" s="188"/>
      <c r="B332" s="188"/>
      <c r="C332" s="182"/>
      <c r="D332" s="182"/>
      <c r="E332" s="182"/>
      <c r="F332" s="182"/>
    </row>
    <row r="333" spans="1:6" s="58" customFormat="1" ht="12.75">
      <c r="A333" s="188"/>
      <c r="B333" s="188"/>
      <c r="C333" s="182"/>
      <c r="D333" s="182"/>
      <c r="E333" s="182"/>
      <c r="F333" s="182"/>
    </row>
    <row r="334" spans="1:6" s="58" customFormat="1" ht="12.75">
      <c r="A334" s="188"/>
      <c r="B334" s="188"/>
      <c r="C334" s="182"/>
      <c r="D334" s="182"/>
      <c r="E334" s="182"/>
      <c r="F334" s="182"/>
    </row>
    <row r="335" spans="1:6" s="58" customFormat="1" ht="12.75">
      <c r="A335" s="188"/>
      <c r="B335" s="188"/>
      <c r="C335" s="182"/>
      <c r="D335" s="182"/>
      <c r="E335" s="182"/>
      <c r="F335" s="182"/>
    </row>
    <row r="336" spans="1:6" s="58" customFormat="1" ht="12.75">
      <c r="A336" s="188"/>
      <c r="B336" s="188"/>
      <c r="C336" s="182"/>
      <c r="D336" s="182"/>
      <c r="E336" s="182"/>
      <c r="F336" s="182"/>
    </row>
    <row r="337" spans="1:6" s="58" customFormat="1" ht="12.75">
      <c r="A337" s="188"/>
      <c r="B337" s="188"/>
      <c r="C337" s="182"/>
      <c r="D337" s="182"/>
      <c r="E337" s="182"/>
      <c r="F337" s="182"/>
    </row>
    <row r="338" spans="1:6" s="58" customFormat="1" ht="12.75">
      <c r="A338" s="188"/>
      <c r="B338" s="188"/>
      <c r="C338" s="182"/>
      <c r="D338" s="182"/>
      <c r="E338" s="182"/>
      <c r="F338" s="182"/>
    </row>
    <row r="339" spans="1:6" s="58" customFormat="1" ht="12.75">
      <c r="A339" s="188"/>
      <c r="B339" s="188"/>
      <c r="C339" s="182"/>
      <c r="D339" s="182"/>
      <c r="E339" s="182"/>
      <c r="F339" s="182"/>
    </row>
    <row r="340" spans="1:6" s="58" customFormat="1" ht="12.75">
      <c r="A340" s="188"/>
      <c r="B340" s="188"/>
      <c r="C340" s="182"/>
      <c r="D340" s="182"/>
      <c r="E340" s="182"/>
      <c r="F340" s="182"/>
    </row>
    <row r="341" spans="1:6" s="58" customFormat="1" ht="12.75">
      <c r="A341" s="188"/>
      <c r="B341" s="188"/>
      <c r="C341" s="182"/>
      <c r="D341" s="182"/>
      <c r="E341" s="182"/>
      <c r="F341" s="182"/>
    </row>
    <row r="342" spans="1:6" s="58" customFormat="1" ht="12.75">
      <c r="A342" s="188"/>
      <c r="B342" s="188"/>
      <c r="C342" s="182"/>
      <c r="D342" s="182"/>
      <c r="E342" s="182"/>
      <c r="F342" s="182"/>
    </row>
    <row r="343" spans="1:6" s="58" customFormat="1" ht="12.75">
      <c r="A343" s="188"/>
      <c r="B343" s="188"/>
      <c r="C343" s="182"/>
      <c r="D343" s="182"/>
      <c r="E343" s="182"/>
      <c r="F343" s="182"/>
    </row>
    <row r="344" spans="1:6" s="58" customFormat="1" ht="12.75">
      <c r="A344" s="188"/>
      <c r="B344" s="188"/>
      <c r="C344" s="182"/>
      <c r="D344" s="182"/>
      <c r="E344" s="182"/>
      <c r="F344" s="182"/>
    </row>
    <row r="345" spans="1:6" s="58" customFormat="1" ht="12.75">
      <c r="A345" s="188"/>
      <c r="B345" s="188"/>
      <c r="C345" s="182"/>
      <c r="D345" s="182"/>
      <c r="E345" s="182"/>
      <c r="F345" s="182"/>
    </row>
    <row r="346" spans="1:6" s="58" customFormat="1" ht="12.75">
      <c r="A346" s="188"/>
      <c r="B346" s="188"/>
      <c r="C346" s="182"/>
      <c r="D346" s="182"/>
      <c r="E346" s="182"/>
      <c r="F346" s="182"/>
    </row>
    <row r="347" spans="1:6" s="58" customFormat="1" ht="12.75">
      <c r="A347" s="188"/>
      <c r="B347" s="188"/>
      <c r="C347" s="182"/>
      <c r="D347" s="182"/>
      <c r="E347" s="182"/>
      <c r="F347" s="182"/>
    </row>
    <row r="348" spans="1:6" s="58" customFormat="1" ht="12.75">
      <c r="A348" s="188"/>
      <c r="B348" s="188"/>
      <c r="C348" s="182"/>
      <c r="D348" s="182"/>
      <c r="E348" s="182"/>
      <c r="F348" s="182"/>
    </row>
    <row r="349" spans="1:6" s="58" customFormat="1" ht="12.75">
      <c r="A349" s="188"/>
      <c r="B349" s="188"/>
      <c r="C349" s="182"/>
      <c r="D349" s="182"/>
      <c r="E349" s="182"/>
      <c r="F349" s="182"/>
    </row>
    <row r="350" spans="1:6" s="58" customFormat="1" ht="12.75">
      <c r="A350" s="188"/>
      <c r="B350" s="188"/>
      <c r="C350" s="182"/>
      <c r="D350" s="182"/>
      <c r="E350" s="182"/>
      <c r="F350" s="182"/>
    </row>
    <row r="351" spans="1:6" s="58" customFormat="1" ht="12.75">
      <c r="A351" s="188"/>
      <c r="B351" s="188"/>
      <c r="C351" s="182"/>
      <c r="D351" s="182"/>
      <c r="E351" s="182"/>
      <c r="F351" s="182"/>
    </row>
    <row r="352" spans="1:6" s="58" customFormat="1" ht="12.75">
      <c r="A352" s="188"/>
      <c r="B352" s="188"/>
      <c r="C352" s="182"/>
      <c r="D352" s="182"/>
      <c r="E352" s="182"/>
      <c r="F352" s="182"/>
    </row>
    <row r="353" spans="1:6" s="58" customFormat="1" ht="12.75">
      <c r="A353" s="188"/>
      <c r="B353" s="188"/>
      <c r="C353" s="182"/>
      <c r="D353" s="182"/>
      <c r="E353" s="182"/>
      <c r="F353" s="182"/>
    </row>
    <row r="354" spans="1:6" s="58" customFormat="1" ht="12.75">
      <c r="A354" s="188"/>
      <c r="B354" s="188"/>
      <c r="C354" s="182"/>
      <c r="D354" s="182"/>
      <c r="E354" s="182"/>
      <c r="F354" s="182"/>
    </row>
    <row r="355" spans="1:6" s="58" customFormat="1" ht="12.75">
      <c r="A355" s="188"/>
      <c r="B355" s="188"/>
      <c r="C355" s="182"/>
      <c r="D355" s="182"/>
      <c r="E355" s="182"/>
      <c r="F355" s="182"/>
    </row>
    <row r="356" spans="1:6" s="58" customFormat="1" ht="12.75">
      <c r="A356" s="188"/>
      <c r="B356" s="188"/>
      <c r="C356" s="182"/>
      <c r="D356" s="182"/>
      <c r="E356" s="182"/>
      <c r="F356" s="182"/>
    </row>
    <row r="357" spans="1:6" s="58" customFormat="1" ht="12.75">
      <c r="A357" s="188"/>
      <c r="B357" s="188"/>
      <c r="C357" s="182"/>
      <c r="D357" s="182"/>
      <c r="E357" s="182"/>
      <c r="F357" s="182"/>
    </row>
    <row r="358" spans="1:6" s="58" customFormat="1" ht="12.75">
      <c r="A358" s="188"/>
      <c r="B358" s="188"/>
      <c r="C358" s="182"/>
      <c r="D358" s="182"/>
      <c r="E358" s="182"/>
      <c r="F358" s="182"/>
    </row>
    <row r="359" spans="1:6" s="58" customFormat="1" ht="12.75">
      <c r="A359" s="188"/>
      <c r="B359" s="188"/>
      <c r="C359" s="182"/>
      <c r="D359" s="182"/>
      <c r="E359" s="182"/>
      <c r="F359" s="182"/>
    </row>
    <row r="360" spans="1:6" s="58" customFormat="1" ht="12.75">
      <c r="A360" s="188"/>
      <c r="B360" s="188"/>
      <c r="C360" s="182"/>
      <c r="D360" s="182"/>
      <c r="E360" s="182"/>
      <c r="F360" s="182"/>
    </row>
    <row r="361" spans="1:6" s="58" customFormat="1" ht="12.75">
      <c r="A361" s="188"/>
      <c r="B361" s="188"/>
      <c r="C361" s="182"/>
      <c r="D361" s="182"/>
      <c r="E361" s="182"/>
      <c r="F361" s="182"/>
    </row>
    <row r="362" spans="1:6" s="58" customFormat="1" ht="12.75">
      <c r="A362" s="188"/>
      <c r="B362" s="188"/>
      <c r="C362" s="182"/>
      <c r="D362" s="182"/>
      <c r="E362" s="182"/>
      <c r="F362" s="182"/>
    </row>
    <row r="363" spans="1:6" s="58" customFormat="1" ht="12.75">
      <c r="A363" s="188"/>
      <c r="B363" s="188"/>
      <c r="C363" s="182"/>
      <c r="D363" s="182"/>
      <c r="E363" s="182"/>
      <c r="F363" s="182"/>
    </row>
    <row r="364" spans="1:6" s="58" customFormat="1" ht="12.75">
      <c r="A364" s="188"/>
      <c r="B364" s="188"/>
      <c r="C364" s="182"/>
      <c r="D364" s="182"/>
      <c r="E364" s="182"/>
      <c r="F364" s="182"/>
    </row>
    <row r="365" spans="1:6" s="58" customFormat="1" ht="12.75">
      <c r="A365" s="188"/>
      <c r="B365" s="188"/>
      <c r="C365" s="182"/>
      <c r="D365" s="182"/>
      <c r="E365" s="182"/>
      <c r="F365" s="182"/>
    </row>
    <row r="366" spans="1:6" s="58" customFormat="1" ht="12.75">
      <c r="A366" s="188"/>
      <c r="B366" s="188"/>
      <c r="C366" s="182"/>
      <c r="D366" s="182"/>
      <c r="E366" s="182"/>
      <c r="F366" s="182"/>
    </row>
    <row r="367" spans="1:6" s="58" customFormat="1" ht="12.75">
      <c r="A367" s="188"/>
      <c r="B367" s="188"/>
      <c r="C367" s="182"/>
      <c r="D367" s="182"/>
      <c r="E367" s="182"/>
      <c r="F367" s="182"/>
    </row>
    <row r="368" spans="1:6" s="58" customFormat="1" ht="12.75">
      <c r="A368" s="188"/>
      <c r="B368" s="188"/>
      <c r="C368" s="182"/>
      <c r="D368" s="182"/>
      <c r="E368" s="182"/>
      <c r="F368" s="182"/>
    </row>
    <row r="369" spans="1:6" s="58" customFormat="1" ht="12.75">
      <c r="A369" s="188"/>
      <c r="B369" s="188"/>
      <c r="C369" s="182"/>
      <c r="D369" s="182"/>
      <c r="E369" s="182"/>
      <c r="F369" s="182"/>
    </row>
    <row r="370" spans="1:6" s="58" customFormat="1" ht="12.75">
      <c r="A370" s="188"/>
      <c r="B370" s="188"/>
      <c r="C370" s="182"/>
      <c r="D370" s="182"/>
      <c r="E370" s="182"/>
      <c r="F370" s="182"/>
    </row>
    <row r="371" spans="1:6" s="58" customFormat="1" ht="12.75">
      <c r="A371" s="188"/>
      <c r="B371" s="188"/>
      <c r="C371" s="182"/>
      <c r="D371" s="182"/>
      <c r="E371" s="182"/>
      <c r="F371" s="182"/>
    </row>
    <row r="372" spans="1:6" s="58" customFormat="1" ht="12.75">
      <c r="A372" s="188"/>
      <c r="B372" s="188"/>
      <c r="C372" s="182"/>
      <c r="D372" s="182"/>
      <c r="E372" s="182"/>
      <c r="F372" s="182"/>
    </row>
    <row r="373" spans="1:6" s="58" customFormat="1" ht="12.75">
      <c r="A373" s="188"/>
      <c r="B373" s="188"/>
      <c r="C373" s="182"/>
      <c r="D373" s="182"/>
      <c r="E373" s="182"/>
      <c r="F373" s="182"/>
    </row>
    <row r="374" spans="1:6" s="58" customFormat="1" ht="12.75">
      <c r="A374" s="188"/>
      <c r="B374" s="188"/>
      <c r="C374" s="182"/>
      <c r="D374" s="182"/>
      <c r="E374" s="182"/>
      <c r="F374" s="182"/>
    </row>
    <row r="375" spans="1:6" s="58" customFormat="1" ht="12.75">
      <c r="A375" s="188"/>
      <c r="B375" s="188"/>
      <c r="C375" s="182"/>
      <c r="D375" s="182"/>
      <c r="E375" s="182"/>
      <c r="F375" s="182"/>
    </row>
    <row r="376" spans="1:6" s="58" customFormat="1" ht="12.75">
      <c r="A376" s="188"/>
      <c r="B376" s="188"/>
      <c r="C376" s="182"/>
      <c r="D376" s="182"/>
      <c r="E376" s="182"/>
      <c r="F376" s="182"/>
    </row>
    <row r="377" spans="1:6" s="58" customFormat="1" ht="12.75">
      <c r="A377" s="188"/>
      <c r="B377" s="188"/>
      <c r="C377" s="182"/>
      <c r="D377" s="182"/>
      <c r="E377" s="182"/>
      <c r="F377" s="182"/>
    </row>
    <row r="378" spans="1:6" s="58" customFormat="1" ht="12.75">
      <c r="A378" s="188"/>
      <c r="B378" s="188"/>
      <c r="C378" s="182"/>
      <c r="D378" s="182"/>
      <c r="E378" s="182"/>
      <c r="F378" s="182"/>
    </row>
    <row r="379" spans="1:6" s="58" customFormat="1" ht="12.75">
      <c r="A379" s="188"/>
      <c r="B379" s="188"/>
      <c r="C379" s="182"/>
      <c r="D379" s="182"/>
      <c r="E379" s="182"/>
      <c r="F379" s="182"/>
    </row>
    <row r="380" spans="1:6" s="58" customFormat="1" ht="12.75">
      <c r="A380" s="188"/>
      <c r="B380" s="188"/>
      <c r="C380" s="182"/>
      <c r="D380" s="182"/>
      <c r="E380" s="182"/>
      <c r="F380" s="182"/>
    </row>
    <row r="381" spans="1:6" s="58" customFormat="1" ht="12.75">
      <c r="A381" s="188"/>
      <c r="B381" s="188"/>
      <c r="C381" s="182"/>
      <c r="D381" s="182"/>
      <c r="E381" s="182"/>
      <c r="F381" s="182"/>
    </row>
    <row r="382" spans="1:6" s="58" customFormat="1" ht="12.75">
      <c r="A382" s="188"/>
      <c r="B382" s="188"/>
      <c r="C382" s="182"/>
      <c r="D382" s="182"/>
      <c r="E382" s="182"/>
      <c r="F382" s="182"/>
    </row>
    <row r="383" spans="1:6" s="58" customFormat="1" ht="12.75">
      <c r="A383" s="188"/>
      <c r="B383" s="188"/>
      <c r="C383" s="182"/>
      <c r="D383" s="182"/>
      <c r="E383" s="182"/>
      <c r="F383" s="182"/>
    </row>
    <row r="384" spans="1:6" s="58" customFormat="1" ht="12.75">
      <c r="A384" s="188"/>
      <c r="B384" s="188"/>
      <c r="C384" s="182"/>
      <c r="D384" s="182"/>
      <c r="E384" s="182"/>
      <c r="F384" s="182"/>
    </row>
    <row r="385" spans="1:6" s="58" customFormat="1" ht="12.75">
      <c r="A385" s="188"/>
      <c r="B385" s="188"/>
      <c r="C385" s="182"/>
      <c r="D385" s="182"/>
      <c r="E385" s="182"/>
      <c r="F385" s="182"/>
    </row>
    <row r="386" spans="1:6" s="58" customFormat="1" ht="12.75">
      <c r="A386" s="188"/>
      <c r="B386" s="188"/>
      <c r="C386" s="182"/>
      <c r="D386" s="182"/>
      <c r="E386" s="182"/>
      <c r="F386" s="182"/>
    </row>
    <row r="387" spans="1:6" s="58" customFormat="1" ht="12.75">
      <c r="A387" s="188"/>
      <c r="B387" s="188"/>
      <c r="C387" s="182"/>
      <c r="D387" s="182"/>
      <c r="E387" s="182"/>
      <c r="F387" s="182"/>
    </row>
    <row r="388" spans="1:6" s="58" customFormat="1" ht="12.75">
      <c r="A388" s="188"/>
      <c r="B388" s="188"/>
      <c r="C388" s="182"/>
      <c r="D388" s="182"/>
      <c r="E388" s="182"/>
      <c r="F388" s="182"/>
    </row>
    <row r="389" spans="1:6" s="58" customFormat="1" ht="12.75">
      <c r="A389" s="188"/>
      <c r="B389" s="188"/>
      <c r="C389" s="182"/>
      <c r="D389" s="182"/>
      <c r="E389" s="182"/>
      <c r="F389" s="182"/>
    </row>
    <row r="390" spans="1:6" s="58" customFormat="1" ht="12.75">
      <c r="A390" s="188"/>
      <c r="B390" s="188"/>
      <c r="C390" s="182"/>
      <c r="D390" s="182"/>
      <c r="E390" s="182"/>
      <c r="F390" s="182"/>
    </row>
    <row r="391" spans="1:6" s="58" customFormat="1" ht="12.75">
      <c r="A391" s="188"/>
      <c r="B391" s="188"/>
      <c r="C391" s="182"/>
      <c r="D391" s="182"/>
      <c r="E391" s="182"/>
      <c r="F391" s="182"/>
    </row>
    <row r="392" spans="1:6" s="58" customFormat="1" ht="12.75">
      <c r="A392" s="188"/>
      <c r="B392" s="188"/>
      <c r="C392" s="182"/>
      <c r="D392" s="182"/>
      <c r="E392" s="182"/>
      <c r="F392" s="182"/>
    </row>
    <row r="393" spans="1:6" s="58" customFormat="1" ht="12.75">
      <c r="A393" s="188"/>
      <c r="B393" s="188"/>
      <c r="C393" s="182"/>
      <c r="D393" s="182"/>
      <c r="E393" s="182"/>
      <c r="F393" s="182"/>
    </row>
    <row r="394" spans="1:6" s="58" customFormat="1" ht="12.75">
      <c r="A394" s="188"/>
      <c r="B394" s="188"/>
      <c r="C394" s="182"/>
      <c r="D394" s="182"/>
      <c r="E394" s="182"/>
      <c r="F394" s="182"/>
    </row>
    <row r="395" spans="1:6" s="58" customFormat="1" ht="12.75">
      <c r="A395" s="188"/>
      <c r="B395" s="188"/>
      <c r="C395" s="182"/>
      <c r="D395" s="182"/>
      <c r="E395" s="182"/>
      <c r="F395" s="182"/>
    </row>
    <row r="396" spans="1:6" s="58" customFormat="1" ht="12.75">
      <c r="A396" s="188"/>
      <c r="B396" s="188"/>
      <c r="C396" s="182"/>
      <c r="D396" s="182"/>
      <c r="E396" s="182"/>
      <c r="F396" s="182"/>
    </row>
    <row r="397" spans="1:6" s="58" customFormat="1" ht="12.75">
      <c r="A397" s="188"/>
      <c r="B397" s="188"/>
      <c r="C397" s="182"/>
      <c r="D397" s="182"/>
      <c r="E397" s="182"/>
      <c r="F397" s="182"/>
    </row>
    <row r="398" spans="1:6" s="58" customFormat="1" ht="12.75">
      <c r="A398" s="188"/>
      <c r="B398" s="188"/>
      <c r="C398" s="182"/>
      <c r="D398" s="182"/>
      <c r="E398" s="182"/>
      <c r="F398" s="182"/>
    </row>
    <row r="399" spans="1:6" s="58" customFormat="1" ht="12.75">
      <c r="A399" s="188"/>
      <c r="B399" s="188"/>
      <c r="C399" s="182"/>
      <c r="D399" s="182"/>
      <c r="E399" s="182"/>
      <c r="F399" s="182"/>
    </row>
    <row r="400" spans="1:6" s="58" customFormat="1" ht="12.75">
      <c r="A400" s="188"/>
      <c r="B400" s="188"/>
      <c r="C400" s="182"/>
      <c r="D400" s="182"/>
      <c r="E400" s="182"/>
      <c r="F400" s="182"/>
    </row>
    <row r="401" spans="1:6" s="58" customFormat="1" ht="12.75">
      <c r="A401" s="188"/>
      <c r="B401" s="188"/>
      <c r="C401" s="182"/>
      <c r="D401" s="182"/>
      <c r="E401" s="182"/>
      <c r="F401" s="182"/>
    </row>
    <row r="402" spans="1:6" s="58" customFormat="1" ht="12.75">
      <c r="A402" s="188"/>
      <c r="B402" s="188"/>
      <c r="C402" s="182"/>
      <c r="D402" s="182"/>
      <c r="E402" s="182"/>
      <c r="F402" s="182"/>
    </row>
    <row r="403" spans="1:6" s="58" customFormat="1" ht="12.75">
      <c r="A403" s="188"/>
      <c r="B403" s="188"/>
      <c r="C403" s="182"/>
      <c r="D403" s="182"/>
      <c r="E403" s="182"/>
      <c r="F403" s="182"/>
    </row>
    <row r="404" spans="1:6" s="58" customFormat="1" ht="12.75">
      <c r="A404" s="188"/>
      <c r="B404" s="188"/>
      <c r="C404" s="182"/>
      <c r="D404" s="182"/>
      <c r="E404" s="182"/>
      <c r="F404" s="182"/>
    </row>
    <row r="405" spans="1:6" s="58" customFormat="1" ht="12.75">
      <c r="A405" s="188"/>
      <c r="B405" s="188"/>
      <c r="C405" s="182"/>
      <c r="D405" s="182"/>
      <c r="E405" s="182"/>
      <c r="F405" s="182"/>
    </row>
    <row r="406" spans="1:6" s="58" customFormat="1" ht="12.75">
      <c r="A406" s="188"/>
      <c r="B406" s="188"/>
      <c r="C406" s="182"/>
      <c r="D406" s="182"/>
      <c r="E406" s="182"/>
      <c r="F406" s="182"/>
    </row>
    <row r="407" spans="1:6" s="58" customFormat="1" ht="12.75">
      <c r="A407" s="188"/>
      <c r="B407" s="188"/>
      <c r="C407" s="182"/>
      <c r="D407" s="182"/>
      <c r="E407" s="182"/>
      <c r="F407" s="182"/>
    </row>
    <row r="408" spans="1:6" s="58" customFormat="1" ht="12.75">
      <c r="A408" s="188"/>
      <c r="B408" s="188"/>
      <c r="C408" s="182"/>
      <c r="D408" s="182"/>
      <c r="E408" s="182"/>
      <c r="F408" s="182"/>
    </row>
    <row r="409" spans="1:6" s="58" customFormat="1" ht="12.75">
      <c r="A409" s="188"/>
      <c r="B409" s="188"/>
      <c r="C409" s="182"/>
      <c r="D409" s="182"/>
      <c r="E409" s="182"/>
      <c r="F409" s="182"/>
    </row>
    <row r="410" spans="1:6" s="58" customFormat="1" ht="12.75">
      <c r="A410" s="188"/>
      <c r="B410" s="188"/>
      <c r="C410" s="182"/>
      <c r="D410" s="182"/>
      <c r="E410" s="182"/>
      <c r="F410" s="182"/>
    </row>
    <row r="411" spans="1:6" s="58" customFormat="1" ht="12.75">
      <c r="A411" s="188"/>
      <c r="B411" s="188"/>
      <c r="C411" s="182"/>
      <c r="D411" s="182"/>
      <c r="E411" s="182"/>
      <c r="F411" s="182"/>
    </row>
    <row r="412" spans="1:6" s="58" customFormat="1" ht="12.75">
      <c r="A412" s="188"/>
      <c r="B412" s="188"/>
      <c r="C412" s="182"/>
      <c r="D412" s="182"/>
      <c r="E412" s="182"/>
      <c r="F412" s="182"/>
    </row>
    <row r="413" spans="1:6" s="58" customFormat="1" ht="12.75">
      <c r="A413" s="188"/>
      <c r="B413" s="188"/>
      <c r="C413" s="182"/>
      <c r="D413" s="182"/>
      <c r="E413" s="182"/>
      <c r="F413" s="182"/>
    </row>
    <row r="414" spans="1:6" s="58" customFormat="1" ht="12.75">
      <c r="A414" s="188"/>
      <c r="B414" s="188"/>
      <c r="C414" s="182"/>
      <c r="D414" s="182"/>
      <c r="E414" s="182"/>
      <c r="F414" s="182"/>
    </row>
    <row r="415" spans="1:6" s="58" customFormat="1" ht="12.75">
      <c r="A415" s="188"/>
      <c r="B415" s="188"/>
      <c r="C415" s="182"/>
      <c r="D415" s="182"/>
      <c r="E415" s="182"/>
      <c r="F415" s="182"/>
    </row>
    <row r="416" spans="1:6" s="58" customFormat="1" ht="12.75">
      <c r="A416" s="188"/>
      <c r="B416" s="188"/>
      <c r="C416" s="182"/>
      <c r="D416" s="182"/>
      <c r="E416" s="182"/>
      <c r="F416" s="182"/>
    </row>
    <row r="417" spans="1:6" s="58" customFormat="1" ht="12.75">
      <c r="A417" s="188"/>
      <c r="B417" s="188"/>
      <c r="C417" s="182"/>
      <c r="D417" s="182"/>
      <c r="E417" s="182"/>
      <c r="F417" s="182"/>
    </row>
    <row r="418" spans="1:6" s="58" customFormat="1" ht="12.75">
      <c r="A418" s="188"/>
      <c r="B418" s="188"/>
      <c r="C418" s="182"/>
      <c r="D418" s="182"/>
      <c r="E418" s="182"/>
      <c r="F418" s="182"/>
    </row>
    <row r="419" spans="1:6" s="58" customFormat="1" ht="12.75">
      <c r="A419" s="188"/>
      <c r="B419" s="188"/>
      <c r="C419" s="182"/>
      <c r="D419" s="182"/>
      <c r="E419" s="182"/>
      <c r="F419" s="182"/>
    </row>
    <row r="420" spans="1:6" s="58" customFormat="1" ht="12.75">
      <c r="A420" s="188"/>
      <c r="B420" s="188"/>
      <c r="C420" s="182"/>
      <c r="D420" s="182"/>
      <c r="E420" s="182"/>
      <c r="F420" s="182"/>
    </row>
    <row r="421" spans="1:6" s="58" customFormat="1" ht="12.75">
      <c r="A421" s="188"/>
      <c r="B421" s="188"/>
      <c r="C421" s="182"/>
      <c r="D421" s="182"/>
      <c r="E421" s="182"/>
      <c r="F421" s="182"/>
    </row>
    <row r="422" spans="1:6" s="58" customFormat="1" ht="12.75">
      <c r="A422" s="188"/>
      <c r="B422" s="188"/>
      <c r="C422" s="182"/>
      <c r="D422" s="182"/>
      <c r="E422" s="182"/>
      <c r="F422" s="182"/>
    </row>
    <row r="423" spans="1:6" s="58" customFormat="1" ht="12.75">
      <c r="A423" s="188"/>
      <c r="B423" s="188"/>
      <c r="C423" s="182"/>
      <c r="D423" s="182"/>
      <c r="E423" s="182"/>
      <c r="F423" s="182"/>
    </row>
    <row r="424" spans="1:6" s="58" customFormat="1" ht="12.75">
      <c r="A424" s="188"/>
      <c r="B424" s="188"/>
      <c r="C424" s="182"/>
      <c r="D424" s="182"/>
      <c r="E424" s="182"/>
      <c r="F424" s="182"/>
    </row>
    <row r="425" spans="1:6" s="58" customFormat="1" ht="12.75">
      <c r="A425" s="188"/>
      <c r="B425" s="188"/>
      <c r="C425" s="182"/>
      <c r="D425" s="182"/>
      <c r="E425" s="182"/>
      <c r="F425" s="182"/>
    </row>
    <row r="426" spans="1:6" s="58" customFormat="1" ht="12.75">
      <c r="A426" s="188"/>
      <c r="B426" s="188"/>
      <c r="C426" s="182"/>
      <c r="D426" s="182"/>
      <c r="E426" s="182"/>
      <c r="F426" s="182"/>
    </row>
    <row r="427" spans="1:6" s="58" customFormat="1" ht="12.75">
      <c r="A427" s="188"/>
      <c r="B427" s="188"/>
      <c r="C427" s="182"/>
      <c r="D427" s="182"/>
      <c r="E427" s="182"/>
      <c r="F427" s="182"/>
    </row>
    <row r="428" spans="1:6" s="58" customFormat="1" ht="12.75">
      <c r="A428" s="188"/>
      <c r="B428" s="188"/>
      <c r="C428" s="182"/>
      <c r="D428" s="182"/>
      <c r="E428" s="182"/>
      <c r="F428" s="182"/>
    </row>
    <row r="429" spans="1:6" s="58" customFormat="1" ht="12.75">
      <c r="A429" s="188"/>
      <c r="B429" s="188"/>
      <c r="C429" s="182"/>
      <c r="D429" s="182"/>
      <c r="E429" s="182"/>
      <c r="F429" s="182"/>
    </row>
    <row r="430" spans="1:6" s="58" customFormat="1" ht="12.75">
      <c r="A430" s="188"/>
      <c r="B430" s="188"/>
      <c r="C430" s="182"/>
      <c r="D430" s="182"/>
      <c r="E430" s="182"/>
      <c r="F430" s="182"/>
    </row>
    <row r="431" spans="1:6" s="58" customFormat="1" ht="12.75">
      <c r="A431" s="188"/>
      <c r="B431" s="188"/>
      <c r="C431" s="182"/>
      <c r="D431" s="182"/>
      <c r="E431" s="182"/>
      <c r="F431" s="182"/>
    </row>
    <row r="432" spans="1:6" s="58" customFormat="1" ht="12.75">
      <c r="A432" s="188"/>
      <c r="B432" s="188"/>
      <c r="C432" s="182"/>
      <c r="D432" s="182"/>
      <c r="E432" s="182"/>
      <c r="F432" s="182"/>
    </row>
    <row r="433" spans="1:6" s="58" customFormat="1" ht="12.75">
      <c r="A433" s="188"/>
      <c r="B433" s="188"/>
      <c r="C433" s="182"/>
      <c r="D433" s="182"/>
      <c r="E433" s="182"/>
      <c r="F433" s="182"/>
    </row>
    <row r="434" spans="1:6" s="58" customFormat="1" ht="12.75">
      <c r="A434" s="188"/>
      <c r="B434" s="188"/>
      <c r="C434" s="182"/>
      <c r="D434" s="182"/>
      <c r="E434" s="182"/>
      <c r="F434" s="182"/>
    </row>
    <row r="435" spans="1:6" s="58" customFormat="1" ht="12.75">
      <c r="A435" s="188"/>
      <c r="B435" s="188"/>
      <c r="C435" s="182"/>
      <c r="D435" s="182"/>
      <c r="E435" s="182"/>
      <c r="F435" s="182"/>
    </row>
    <row r="436" spans="1:6" s="58" customFormat="1" ht="12.75">
      <c r="A436" s="188"/>
      <c r="B436" s="188"/>
      <c r="C436" s="182"/>
      <c r="D436" s="182"/>
      <c r="E436" s="182"/>
      <c r="F436" s="182"/>
    </row>
    <row r="437" spans="1:6" s="58" customFormat="1" ht="12.75">
      <c r="A437" s="188"/>
      <c r="B437" s="188"/>
      <c r="C437" s="182"/>
      <c r="D437" s="182"/>
      <c r="E437" s="182"/>
      <c r="F437" s="182"/>
    </row>
    <row r="438" spans="1:6" s="58" customFormat="1" ht="12.75">
      <c r="A438" s="188"/>
      <c r="B438" s="188"/>
      <c r="C438" s="182"/>
      <c r="D438" s="182"/>
      <c r="E438" s="182"/>
      <c r="F438" s="182"/>
    </row>
    <row r="439" spans="1:6" s="58" customFormat="1" ht="12.75">
      <c r="A439" s="188"/>
      <c r="B439" s="188"/>
      <c r="C439" s="182"/>
      <c r="D439" s="182"/>
      <c r="E439" s="182"/>
      <c r="F439" s="182"/>
    </row>
    <row r="440" spans="1:6" s="58" customFormat="1" ht="12.75">
      <c r="A440" s="188"/>
      <c r="B440" s="188"/>
      <c r="C440" s="182"/>
      <c r="D440" s="182"/>
      <c r="E440" s="182"/>
      <c r="F440" s="182"/>
    </row>
    <row r="441" spans="1:6" s="58" customFormat="1" ht="12.75">
      <c r="A441" s="188"/>
      <c r="B441" s="188"/>
      <c r="C441" s="182"/>
      <c r="D441" s="182"/>
      <c r="E441" s="182"/>
      <c r="F441" s="182"/>
    </row>
    <row r="442" spans="1:6" s="58" customFormat="1" ht="12.75">
      <c r="A442" s="188"/>
      <c r="B442" s="188"/>
      <c r="C442" s="182"/>
      <c r="D442" s="182"/>
      <c r="E442" s="182"/>
      <c r="F442" s="182"/>
    </row>
    <row r="443" spans="1:6" s="58" customFormat="1" ht="12.75">
      <c r="A443" s="188"/>
      <c r="B443" s="188"/>
      <c r="C443" s="182"/>
      <c r="D443" s="182"/>
      <c r="E443" s="182"/>
      <c r="F443" s="182"/>
    </row>
    <row r="444" spans="1:6" s="58" customFormat="1" ht="12.75">
      <c r="A444" s="188"/>
      <c r="B444" s="188"/>
      <c r="C444" s="182"/>
      <c r="D444" s="182"/>
      <c r="E444" s="182"/>
      <c r="F444" s="182"/>
    </row>
    <row r="445" spans="1:6" s="58" customFormat="1" ht="12.75">
      <c r="A445" s="188"/>
      <c r="B445" s="188"/>
      <c r="C445" s="182"/>
      <c r="D445" s="182"/>
      <c r="E445" s="182"/>
      <c r="F445" s="182"/>
    </row>
    <row r="446" spans="1:6" s="58" customFormat="1" ht="12.75">
      <c r="A446" s="188"/>
      <c r="B446" s="188"/>
      <c r="C446" s="182"/>
      <c r="D446" s="182"/>
      <c r="E446" s="182"/>
      <c r="F446" s="182"/>
    </row>
    <row r="447" spans="1:6" s="58" customFormat="1" ht="12.75">
      <c r="A447" s="188"/>
      <c r="B447" s="188"/>
      <c r="C447" s="182"/>
      <c r="D447" s="182"/>
      <c r="E447" s="182"/>
      <c r="F447" s="182"/>
    </row>
    <row r="448" spans="1:6" s="58" customFormat="1" ht="12.75">
      <c r="A448" s="188"/>
      <c r="B448" s="188"/>
      <c r="C448" s="182"/>
      <c r="D448" s="182"/>
      <c r="E448" s="182"/>
      <c r="F448" s="182"/>
    </row>
    <row r="449" spans="1:6" s="58" customFormat="1" ht="12.75">
      <c r="A449" s="188"/>
      <c r="B449" s="188"/>
      <c r="C449" s="182"/>
      <c r="D449" s="182"/>
      <c r="E449" s="182"/>
      <c r="F449" s="182"/>
    </row>
    <row r="450" spans="1:6" s="58" customFormat="1" ht="12.75">
      <c r="A450" s="188"/>
      <c r="B450" s="188"/>
      <c r="C450" s="182"/>
      <c r="D450" s="182"/>
      <c r="E450" s="182"/>
      <c r="F450" s="182"/>
    </row>
    <row r="451" spans="1:6" s="58" customFormat="1" ht="12.75">
      <c r="A451" s="188"/>
      <c r="B451" s="188"/>
      <c r="C451" s="182"/>
      <c r="D451" s="182"/>
      <c r="E451" s="182"/>
      <c r="F451" s="182"/>
    </row>
    <row r="452" spans="1:6" s="58" customFormat="1" ht="12.75">
      <c r="A452" s="188"/>
      <c r="B452" s="188"/>
      <c r="C452" s="182"/>
      <c r="D452" s="182"/>
      <c r="E452" s="182"/>
      <c r="F452" s="182"/>
    </row>
    <row r="453" spans="1:6" s="58" customFormat="1" ht="12.75">
      <c r="A453" s="188"/>
      <c r="B453" s="188"/>
      <c r="C453" s="182"/>
      <c r="D453" s="182"/>
      <c r="E453" s="182"/>
      <c r="F453" s="182"/>
    </row>
    <row r="454" spans="1:6" s="58" customFormat="1" ht="12.75">
      <c r="A454" s="188"/>
      <c r="B454" s="188"/>
      <c r="C454" s="182"/>
      <c r="D454" s="182"/>
      <c r="E454" s="182"/>
      <c r="F454" s="182"/>
    </row>
    <row r="455" spans="1:6" s="58" customFormat="1" ht="12.75">
      <c r="A455" s="188"/>
      <c r="B455" s="188"/>
      <c r="C455" s="182"/>
      <c r="D455" s="182"/>
      <c r="E455" s="182"/>
      <c r="F455" s="182"/>
    </row>
    <row r="456" spans="1:6" s="58" customFormat="1" ht="12.75">
      <c r="A456" s="188"/>
      <c r="B456" s="188"/>
      <c r="C456" s="182"/>
      <c r="D456" s="182"/>
      <c r="E456" s="182"/>
      <c r="F456" s="182"/>
    </row>
    <row r="457" spans="1:6" s="58" customFormat="1" ht="12.75">
      <c r="A457" s="188"/>
      <c r="B457" s="188"/>
      <c r="C457" s="182"/>
      <c r="D457" s="182"/>
      <c r="E457" s="182"/>
      <c r="F457" s="182"/>
    </row>
    <row r="458" spans="1:6" s="58" customFormat="1" ht="12.75">
      <c r="A458" s="188"/>
      <c r="B458" s="188"/>
      <c r="C458" s="182"/>
      <c r="D458" s="182"/>
      <c r="E458" s="182"/>
      <c r="F458" s="182"/>
    </row>
    <row r="459" spans="1:6" s="58" customFormat="1" ht="12.75">
      <c r="A459" s="188"/>
      <c r="B459" s="188"/>
      <c r="C459" s="182"/>
      <c r="D459" s="182"/>
      <c r="E459" s="182"/>
      <c r="F459" s="182"/>
    </row>
    <row r="460" spans="1:6" s="58" customFormat="1" ht="12.75">
      <c r="A460" s="188"/>
      <c r="B460" s="188"/>
      <c r="C460" s="182"/>
      <c r="D460" s="182"/>
      <c r="E460" s="182"/>
      <c r="F460" s="182"/>
    </row>
    <row r="461" spans="1:6" s="58" customFormat="1" ht="12.75">
      <c r="A461" s="188"/>
      <c r="B461" s="188"/>
      <c r="C461" s="182"/>
      <c r="D461" s="182"/>
      <c r="E461" s="182"/>
      <c r="F461" s="182"/>
    </row>
    <row r="462" spans="1:6" s="58" customFormat="1" ht="12.75">
      <c r="A462" s="188"/>
      <c r="B462" s="188"/>
      <c r="C462" s="182"/>
      <c r="D462" s="182"/>
      <c r="E462" s="182"/>
      <c r="F462" s="182"/>
    </row>
    <row r="463" spans="1:6" s="58" customFormat="1" ht="12.75">
      <c r="A463" s="188"/>
      <c r="B463" s="188"/>
      <c r="C463" s="182"/>
      <c r="D463" s="182"/>
      <c r="E463" s="182"/>
      <c r="F463" s="182"/>
    </row>
    <row r="464" spans="1:6" s="58" customFormat="1" ht="12.75">
      <c r="A464" s="188"/>
      <c r="B464" s="188"/>
      <c r="C464" s="182"/>
      <c r="D464" s="182"/>
      <c r="E464" s="182"/>
      <c r="F464" s="182"/>
    </row>
    <row r="465" spans="1:6" s="58" customFormat="1" ht="12.75">
      <c r="A465" s="188"/>
      <c r="B465" s="188"/>
      <c r="C465" s="182"/>
      <c r="D465" s="182"/>
      <c r="E465" s="182"/>
      <c r="F465" s="182"/>
    </row>
    <row r="466" spans="1:6" s="58" customFormat="1" ht="12.75">
      <c r="A466" s="188"/>
      <c r="B466" s="188"/>
      <c r="C466" s="182"/>
      <c r="D466" s="182"/>
      <c r="E466" s="182"/>
      <c r="F466" s="182"/>
    </row>
    <row r="467" spans="1:6" s="58" customFormat="1" ht="12.75">
      <c r="A467" s="188"/>
      <c r="B467" s="188"/>
      <c r="C467" s="182"/>
      <c r="D467" s="182"/>
      <c r="E467" s="182"/>
      <c r="F467" s="182"/>
    </row>
    <row r="468" spans="1:6" s="58" customFormat="1" ht="12.75">
      <c r="A468" s="188"/>
      <c r="B468" s="188"/>
      <c r="C468" s="182"/>
      <c r="D468" s="182"/>
      <c r="E468" s="182"/>
      <c r="F468" s="182"/>
    </row>
    <row r="469" spans="1:6" s="58" customFormat="1" ht="12.75">
      <c r="A469" s="188"/>
      <c r="B469" s="188"/>
      <c r="C469" s="182"/>
      <c r="D469" s="182"/>
      <c r="E469" s="182"/>
      <c r="F469" s="182"/>
    </row>
    <row r="470" spans="1:6" s="58" customFormat="1" ht="12.75">
      <c r="A470" s="188"/>
      <c r="B470" s="188"/>
      <c r="C470" s="182"/>
      <c r="D470" s="182"/>
      <c r="E470" s="182"/>
      <c r="F470" s="182"/>
    </row>
    <row r="471" spans="1:6" s="58" customFormat="1" ht="12.75">
      <c r="A471" s="188"/>
      <c r="B471" s="188"/>
      <c r="C471" s="182"/>
      <c r="D471" s="182"/>
      <c r="E471" s="182"/>
      <c r="F471" s="182"/>
    </row>
    <row r="472" spans="1:6" s="58" customFormat="1" ht="12.75">
      <c r="A472" s="188"/>
      <c r="B472" s="188"/>
      <c r="C472" s="182"/>
      <c r="D472" s="182"/>
      <c r="E472" s="182"/>
      <c r="F472" s="182"/>
    </row>
    <row r="473" spans="1:6" s="58" customFormat="1" ht="12.75">
      <c r="A473" s="188"/>
      <c r="B473" s="188"/>
      <c r="C473" s="182"/>
      <c r="D473" s="182"/>
      <c r="E473" s="182"/>
      <c r="F473" s="182"/>
    </row>
    <row r="474" spans="1:6" s="58" customFormat="1" ht="12.75">
      <c r="A474" s="188"/>
      <c r="B474" s="188"/>
      <c r="C474" s="182"/>
      <c r="D474" s="182"/>
      <c r="E474" s="182"/>
      <c r="F474" s="182"/>
    </row>
    <row r="475" spans="1:6" s="58" customFormat="1" ht="12.75">
      <c r="A475" s="188"/>
      <c r="B475" s="188"/>
      <c r="C475" s="182"/>
      <c r="D475" s="182"/>
      <c r="E475" s="182"/>
      <c r="F475" s="182"/>
    </row>
    <row r="476" spans="1:6" s="58" customFormat="1" ht="12.75">
      <c r="A476" s="188"/>
      <c r="B476" s="188"/>
      <c r="C476" s="182"/>
      <c r="D476" s="182"/>
      <c r="E476" s="182"/>
      <c r="F476" s="182"/>
    </row>
    <row r="477" spans="1:6" s="58" customFormat="1" ht="12.75">
      <c r="A477" s="188"/>
      <c r="B477" s="188"/>
      <c r="C477" s="182"/>
      <c r="D477" s="182"/>
      <c r="E477" s="182"/>
      <c r="F477" s="182"/>
    </row>
    <row r="478" spans="1:6" s="58" customFormat="1" ht="12.75">
      <c r="A478" s="188"/>
      <c r="B478" s="188"/>
      <c r="C478" s="182"/>
      <c r="D478" s="182"/>
      <c r="E478" s="182"/>
      <c r="F478" s="182"/>
    </row>
    <row r="479" spans="1:6" s="58" customFormat="1" ht="12.75">
      <c r="A479" s="188"/>
      <c r="B479" s="188"/>
      <c r="C479" s="182"/>
      <c r="D479" s="182"/>
      <c r="E479" s="182"/>
      <c r="F479" s="182"/>
    </row>
    <row r="480" spans="1:6" s="58" customFormat="1" ht="12.75">
      <c r="A480" s="188"/>
      <c r="B480" s="188"/>
      <c r="C480" s="182"/>
      <c r="D480" s="182"/>
      <c r="E480" s="182"/>
      <c r="F480" s="182"/>
    </row>
    <row r="481" spans="1:6" s="58" customFormat="1" ht="12.75">
      <c r="A481" s="188"/>
      <c r="B481" s="188"/>
      <c r="C481" s="182"/>
      <c r="D481" s="182"/>
      <c r="E481" s="182"/>
      <c r="F481" s="182"/>
    </row>
    <row r="482" spans="1:6" s="58" customFormat="1" ht="12.75">
      <c r="A482" s="188"/>
      <c r="B482" s="188"/>
      <c r="C482" s="182"/>
      <c r="D482" s="182"/>
      <c r="E482" s="182"/>
      <c r="F482" s="182"/>
    </row>
    <row r="483" spans="1:6" s="58" customFormat="1" ht="12.75">
      <c r="A483" s="188"/>
      <c r="B483" s="188"/>
      <c r="C483" s="182"/>
      <c r="D483" s="182"/>
      <c r="E483" s="182"/>
      <c r="F483" s="182"/>
    </row>
    <row r="484" spans="1:6" s="58" customFormat="1" ht="12.75">
      <c r="A484" s="188"/>
      <c r="B484" s="188"/>
      <c r="C484" s="182"/>
      <c r="D484" s="182"/>
      <c r="E484" s="182"/>
      <c r="F484" s="182"/>
    </row>
    <row r="485" spans="1:6" s="58" customFormat="1" ht="12.75">
      <c r="A485" s="188"/>
      <c r="B485" s="188"/>
      <c r="C485" s="182"/>
      <c r="D485" s="182"/>
      <c r="E485" s="182"/>
      <c r="F485" s="182"/>
    </row>
    <row r="486" spans="1:6" s="58" customFormat="1" ht="12.75">
      <c r="A486" s="188"/>
      <c r="B486" s="188"/>
      <c r="C486" s="182"/>
      <c r="D486" s="182"/>
      <c r="E486" s="182"/>
      <c r="F486" s="182"/>
    </row>
    <row r="487" spans="1:6" s="58" customFormat="1" ht="12.75">
      <c r="A487" s="188"/>
      <c r="B487" s="188"/>
      <c r="C487" s="182"/>
      <c r="D487" s="182"/>
      <c r="E487" s="182"/>
      <c r="F487" s="182"/>
    </row>
    <row r="488" spans="1:6" s="58" customFormat="1" ht="12.75">
      <c r="A488" s="188"/>
      <c r="B488" s="188"/>
      <c r="C488" s="182"/>
      <c r="D488" s="182"/>
      <c r="E488" s="182"/>
      <c r="F488" s="182"/>
    </row>
    <row r="489" spans="1:6" s="58" customFormat="1" ht="12.75">
      <c r="A489" s="188"/>
      <c r="B489" s="188"/>
      <c r="C489" s="182"/>
      <c r="D489" s="182"/>
      <c r="E489" s="182"/>
      <c r="F489" s="182"/>
    </row>
    <row r="490" spans="1:6" s="58" customFormat="1" ht="12.75">
      <c r="A490" s="188"/>
      <c r="B490" s="188"/>
      <c r="C490" s="182"/>
      <c r="D490" s="182"/>
      <c r="E490" s="182"/>
      <c r="F490" s="182"/>
    </row>
    <row r="491" spans="1:6" s="58" customFormat="1" ht="12.75">
      <c r="A491" s="188"/>
      <c r="B491" s="188"/>
      <c r="C491" s="182"/>
      <c r="D491" s="182"/>
      <c r="E491" s="182"/>
      <c r="F491" s="182"/>
    </row>
    <row r="492" spans="1:6" s="58" customFormat="1" ht="12.75">
      <c r="A492" s="188"/>
      <c r="B492" s="188"/>
      <c r="C492" s="182"/>
      <c r="D492" s="182"/>
      <c r="E492" s="182"/>
      <c r="F492" s="182"/>
    </row>
    <row r="493" spans="1:6" s="58" customFormat="1" ht="12.75">
      <c r="A493" s="188"/>
      <c r="B493" s="188"/>
      <c r="C493" s="182"/>
      <c r="D493" s="182"/>
      <c r="E493" s="182"/>
      <c r="F493" s="182"/>
    </row>
    <row r="494" spans="1:6" s="58" customFormat="1" ht="12.75">
      <c r="A494" s="188"/>
      <c r="B494" s="188"/>
      <c r="C494" s="182"/>
      <c r="D494" s="182"/>
      <c r="E494" s="182"/>
      <c r="F494" s="182"/>
    </row>
    <row r="495" spans="1:6" s="58" customFormat="1" ht="12.75">
      <c r="A495" s="188"/>
      <c r="B495" s="188"/>
      <c r="C495" s="182"/>
      <c r="D495" s="182"/>
      <c r="E495" s="182"/>
      <c r="F495" s="182"/>
    </row>
    <row r="496" spans="1:6" s="58" customFormat="1" ht="12.75">
      <c r="A496" s="188"/>
      <c r="B496" s="188"/>
      <c r="C496" s="182"/>
      <c r="D496" s="182"/>
      <c r="E496" s="182"/>
      <c r="F496" s="182"/>
    </row>
    <row r="497" spans="1:6" s="58" customFormat="1" ht="12.75">
      <c r="A497" s="188"/>
      <c r="B497" s="188"/>
      <c r="C497" s="182"/>
      <c r="D497" s="182"/>
      <c r="E497" s="182"/>
      <c r="F497" s="182"/>
    </row>
    <row r="498" spans="1:6" s="58" customFormat="1" ht="12.75">
      <c r="A498" s="188"/>
      <c r="B498" s="188"/>
      <c r="C498" s="182"/>
      <c r="D498" s="182"/>
      <c r="E498" s="182"/>
      <c r="F498" s="182"/>
    </row>
    <row r="499" spans="1:6" s="58" customFormat="1" ht="12.75">
      <c r="A499" s="188"/>
      <c r="B499" s="188"/>
      <c r="C499" s="182"/>
      <c r="D499" s="182"/>
      <c r="E499" s="182"/>
      <c r="F499" s="182"/>
    </row>
    <row r="500" spans="1:6" s="58" customFormat="1" ht="12.75">
      <c r="A500" s="188"/>
      <c r="B500" s="188"/>
      <c r="C500" s="182"/>
      <c r="D500" s="182"/>
      <c r="E500" s="182"/>
      <c r="F500" s="182"/>
    </row>
    <row r="501" spans="1:6" s="58" customFormat="1" ht="12.75">
      <c r="A501" s="188"/>
      <c r="B501" s="188"/>
      <c r="C501" s="182"/>
      <c r="D501" s="182"/>
      <c r="E501" s="182"/>
      <c r="F501" s="182"/>
    </row>
    <row r="502" spans="1:6" s="58" customFormat="1" ht="12.75">
      <c r="A502" s="188"/>
      <c r="B502" s="188"/>
      <c r="C502" s="182"/>
      <c r="D502" s="182"/>
      <c r="E502" s="182"/>
      <c r="F502" s="182"/>
    </row>
    <row r="503" spans="1:6" s="58" customFormat="1" ht="12.75">
      <c r="A503" s="188"/>
      <c r="B503" s="188"/>
      <c r="C503" s="182"/>
      <c r="D503" s="182"/>
      <c r="E503" s="182"/>
      <c r="F503" s="182"/>
    </row>
    <row r="504" spans="1:6" s="58" customFormat="1" ht="12.75">
      <c r="A504" s="188"/>
      <c r="B504" s="188"/>
      <c r="C504" s="182"/>
      <c r="D504" s="182"/>
      <c r="E504" s="182"/>
      <c r="F504" s="182"/>
    </row>
    <row r="505" spans="1:6" s="58" customFormat="1" ht="12.75">
      <c r="A505" s="188"/>
      <c r="B505" s="188"/>
      <c r="C505" s="182"/>
      <c r="D505" s="182"/>
      <c r="E505" s="182"/>
      <c r="F505" s="182"/>
    </row>
    <row r="506" spans="1:6" s="58" customFormat="1" ht="12.75">
      <c r="A506" s="188"/>
      <c r="B506" s="188"/>
      <c r="C506" s="182"/>
      <c r="D506" s="182"/>
      <c r="E506" s="182"/>
      <c r="F506" s="182"/>
    </row>
    <row r="507" spans="1:6" s="58" customFormat="1" ht="12.75">
      <c r="A507" s="188"/>
      <c r="B507" s="188"/>
      <c r="C507" s="182"/>
      <c r="D507" s="182"/>
      <c r="E507" s="182"/>
      <c r="F507" s="182"/>
    </row>
    <row r="508" spans="1:6" s="58" customFormat="1" ht="12.75">
      <c r="A508" s="188"/>
      <c r="B508" s="188"/>
      <c r="C508" s="182"/>
      <c r="D508" s="182"/>
      <c r="E508" s="182"/>
      <c r="F508" s="182"/>
    </row>
    <row r="509" spans="1:6" s="58" customFormat="1" ht="12.75">
      <c r="A509" s="188"/>
      <c r="B509" s="188"/>
      <c r="C509" s="182"/>
      <c r="D509" s="182"/>
      <c r="E509" s="182"/>
      <c r="F509" s="182"/>
    </row>
    <row r="510" spans="1:6" s="58" customFormat="1" ht="12.75">
      <c r="A510" s="188"/>
      <c r="B510" s="188"/>
      <c r="C510" s="182"/>
      <c r="D510" s="182"/>
      <c r="E510" s="182"/>
      <c r="F510" s="182"/>
    </row>
    <row r="511" spans="1:6" s="58" customFormat="1" ht="12.75">
      <c r="A511" s="188"/>
      <c r="B511" s="188"/>
      <c r="C511" s="182"/>
      <c r="D511" s="182"/>
      <c r="E511" s="182"/>
      <c r="F511" s="182"/>
    </row>
    <row r="512" spans="1:6" s="58" customFormat="1" ht="12.75">
      <c r="A512" s="188"/>
      <c r="B512" s="188"/>
      <c r="C512" s="182"/>
      <c r="D512" s="182"/>
      <c r="E512" s="182"/>
      <c r="F512" s="182"/>
    </row>
    <row r="513" spans="1:6" s="58" customFormat="1" ht="12.75">
      <c r="A513" s="188"/>
      <c r="B513" s="188"/>
      <c r="C513" s="182"/>
      <c r="D513" s="182"/>
      <c r="E513" s="182"/>
      <c r="F513" s="182"/>
    </row>
    <row r="514" spans="1:6" s="58" customFormat="1" ht="12.75">
      <c r="A514" s="188"/>
      <c r="B514" s="188"/>
      <c r="C514" s="182"/>
      <c r="D514" s="182"/>
      <c r="E514" s="182"/>
      <c r="F514" s="182"/>
    </row>
    <row r="515" spans="1:6" s="58" customFormat="1" ht="12.75">
      <c r="A515" s="188"/>
      <c r="B515" s="188"/>
      <c r="C515" s="182"/>
      <c r="D515" s="182"/>
      <c r="E515" s="182"/>
      <c r="F515" s="182"/>
    </row>
    <row r="516" spans="1:6" s="58" customFormat="1" ht="12.75">
      <c r="A516" s="188"/>
      <c r="B516" s="188"/>
      <c r="C516" s="182"/>
      <c r="D516" s="182"/>
      <c r="E516" s="182"/>
      <c r="F516" s="182"/>
    </row>
    <row r="517" spans="1:6" s="58" customFormat="1" ht="12.75">
      <c r="A517" s="188"/>
      <c r="B517" s="188"/>
      <c r="C517" s="182"/>
      <c r="D517" s="182"/>
      <c r="E517" s="182"/>
      <c r="F517" s="182"/>
    </row>
    <row r="518" spans="1:6" s="58" customFormat="1" ht="12.75">
      <c r="A518" s="188"/>
      <c r="B518" s="188"/>
      <c r="C518" s="182"/>
      <c r="D518" s="182"/>
      <c r="E518" s="182"/>
      <c r="F518" s="182"/>
    </row>
    <row r="519" spans="1:6" s="58" customFormat="1" ht="12.75">
      <c r="A519" s="188"/>
      <c r="B519" s="188"/>
      <c r="C519" s="182"/>
      <c r="D519" s="182"/>
      <c r="E519" s="182"/>
      <c r="F519" s="182"/>
    </row>
    <row r="520" spans="1:6" s="58" customFormat="1">
      <c r="A520" s="45"/>
      <c r="B520" s="45"/>
      <c r="C520" s="28"/>
      <c r="D520" s="28"/>
      <c r="E520" s="28"/>
      <c r="F520" s="28"/>
    </row>
    <row r="521" spans="1:6" s="58" customFormat="1">
      <c r="A521" s="45"/>
      <c r="B521" s="45"/>
      <c r="C521" s="28"/>
      <c r="D521" s="28"/>
      <c r="E521" s="28"/>
      <c r="F521" s="28"/>
    </row>
    <row r="522" spans="1:6" s="58" customFormat="1">
      <c r="A522" s="45"/>
      <c r="B522" s="45"/>
      <c r="C522" s="28"/>
      <c r="D522" s="28"/>
      <c r="E522" s="28"/>
      <c r="F522" s="28"/>
    </row>
  </sheetData>
  <mergeCells count="11">
    <mergeCell ref="A42:F42"/>
    <mergeCell ref="A43:F43"/>
    <mergeCell ref="B14:F14"/>
    <mergeCell ref="B24:F24"/>
    <mergeCell ref="B9:F9"/>
    <mergeCell ref="B33:F33"/>
    <mergeCell ref="B6:E6"/>
    <mergeCell ref="E1:F1"/>
    <mergeCell ref="D2:F2"/>
    <mergeCell ref="D3:F3"/>
    <mergeCell ref="D4:F4"/>
  </mergeCells>
  <pageMargins left="1.1811023622047245" right="0.39370078740157483" top="0.78740157480314965" bottom="0.78740157480314965" header="0.31496062992125984" footer="0.31496062992125984"/>
  <pageSetup paperSize="9" scale="61"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I545"/>
  <sheetViews>
    <sheetView zoomScale="106" zoomScaleNormal="106" workbookViewId="0">
      <pane ySplit="8" topLeftCell="A9" activePane="bottomLeft" state="frozen"/>
      <selection pane="bottomLeft" activeCell="C28" sqref="C28"/>
    </sheetView>
  </sheetViews>
  <sheetFormatPr defaultRowHeight="15"/>
  <cols>
    <col min="1" max="1" width="14.28515625" style="45" customWidth="1"/>
    <col min="2" max="2" width="75" style="45" customWidth="1"/>
    <col min="3" max="3" width="15.5703125" style="28" customWidth="1"/>
    <col min="4" max="4" width="19.42578125" style="28" customWidth="1"/>
    <col min="5" max="5" width="12.85546875" style="28" customWidth="1"/>
    <col min="6" max="6" width="24.5703125" style="28" customWidth="1"/>
    <col min="7" max="7" width="7.42578125" customWidth="1"/>
    <col min="8" max="8" width="0" hidden="1" customWidth="1"/>
    <col min="9" max="9" width="48.28515625" customWidth="1"/>
  </cols>
  <sheetData>
    <row r="1" spans="1:9">
      <c r="C1" s="395"/>
      <c r="D1" s="395"/>
      <c r="E1" s="395"/>
      <c r="F1" s="395"/>
    </row>
    <row r="2" spans="1:9">
      <c r="C2" s="395"/>
      <c r="D2" s="395"/>
      <c r="E2" s="395"/>
      <c r="F2" s="395"/>
    </row>
    <row r="3" spans="1:9">
      <c r="C3" s="395"/>
      <c r="D3" s="395"/>
      <c r="E3" s="395"/>
      <c r="F3" s="395"/>
    </row>
    <row r="4" spans="1:9">
      <c r="C4" s="395"/>
      <c r="D4" s="395"/>
      <c r="E4" s="395"/>
      <c r="F4" s="395"/>
    </row>
    <row r="6" spans="1:9" ht="15.75">
      <c r="B6" s="404" t="s">
        <v>945</v>
      </c>
      <c r="C6" s="404"/>
      <c r="D6" s="404"/>
      <c r="E6" s="404"/>
    </row>
    <row r="8" spans="1:9" s="58" customFormat="1" ht="12.75">
      <c r="A8" s="173" t="s">
        <v>0</v>
      </c>
      <c r="B8" s="173" t="s">
        <v>87</v>
      </c>
      <c r="C8" s="174" t="s">
        <v>2</v>
      </c>
      <c r="D8" s="175" t="s">
        <v>530</v>
      </c>
      <c r="E8" s="175" t="s">
        <v>531</v>
      </c>
      <c r="F8" s="175" t="s">
        <v>532</v>
      </c>
      <c r="I8" s="156" t="s">
        <v>776</v>
      </c>
    </row>
    <row r="9" spans="1:9" s="58" customFormat="1" ht="12.75">
      <c r="A9" s="176" t="s">
        <v>3</v>
      </c>
      <c r="B9" s="495" t="s">
        <v>946</v>
      </c>
      <c r="C9" s="495"/>
      <c r="D9" s="495"/>
      <c r="E9" s="495"/>
      <c r="F9" s="495"/>
      <c r="I9" s="54"/>
    </row>
    <row r="10" spans="1:9" s="58" customFormat="1" ht="12.75">
      <c r="A10" s="189" t="s">
        <v>4</v>
      </c>
      <c r="B10" s="177" t="s">
        <v>947</v>
      </c>
      <c r="C10" s="178" t="s">
        <v>948</v>
      </c>
      <c r="D10" s="178">
        <f>ROUND(F10/1.21,2)</f>
        <v>1.24</v>
      </c>
      <c r="E10" s="178">
        <f>ROUND(D10*0.21,2)</f>
        <v>0.26</v>
      </c>
      <c r="F10" s="181">
        <v>1.5</v>
      </c>
      <c r="I10" s="54" t="s">
        <v>949</v>
      </c>
    </row>
    <row r="11" spans="1:9" s="58" customFormat="1" ht="12.75">
      <c r="A11" s="189" t="s">
        <v>5</v>
      </c>
      <c r="B11" s="177" t="s">
        <v>950</v>
      </c>
      <c r="C11" s="178"/>
      <c r="D11" s="178"/>
      <c r="E11" s="178"/>
      <c r="F11" s="181"/>
      <c r="I11" s="54" t="s">
        <v>951</v>
      </c>
    </row>
    <row r="12" spans="1:9" s="58" customFormat="1" ht="12.75">
      <c r="A12" s="191" t="s">
        <v>635</v>
      </c>
      <c r="B12" s="179" t="s">
        <v>952</v>
      </c>
      <c r="C12" s="178" t="s">
        <v>953</v>
      </c>
      <c r="D12" s="178">
        <f t="shared" ref="D12:D22" si="0">ROUND(F12/1.21,2)</f>
        <v>16.53</v>
      </c>
      <c r="E12" s="178">
        <f>ROUND(D12*0.21,2)</f>
        <v>3.47</v>
      </c>
      <c r="F12" s="181">
        <v>20</v>
      </c>
      <c r="I12" s="54"/>
    </row>
    <row r="13" spans="1:9" s="58" customFormat="1" ht="12.75">
      <c r="A13" s="192" t="s">
        <v>636</v>
      </c>
      <c r="B13" s="179" t="s">
        <v>954</v>
      </c>
      <c r="C13" s="178" t="s">
        <v>953</v>
      </c>
      <c r="D13" s="178">
        <f t="shared" si="0"/>
        <v>11.57</v>
      </c>
      <c r="E13" s="178">
        <f>ROUND(D13*0.21,2)</f>
        <v>2.4300000000000002</v>
      </c>
      <c r="F13" s="181">
        <v>14</v>
      </c>
      <c r="I13" s="54"/>
    </row>
    <row r="14" spans="1:9" s="58" customFormat="1" ht="12.75">
      <c r="A14" s="176" t="s">
        <v>133</v>
      </c>
      <c r="B14" s="495" t="s">
        <v>955</v>
      </c>
      <c r="C14" s="495"/>
      <c r="D14" s="495"/>
      <c r="E14" s="495"/>
      <c r="F14" s="495"/>
      <c r="I14" s="54"/>
    </row>
    <row r="15" spans="1:9" s="58" customFormat="1" ht="12.75">
      <c r="A15" s="189" t="s">
        <v>68</v>
      </c>
      <c r="B15" s="177" t="s">
        <v>956</v>
      </c>
      <c r="C15" s="183" t="s">
        <v>957</v>
      </c>
      <c r="D15" s="178">
        <f t="shared" si="0"/>
        <v>0.41</v>
      </c>
      <c r="E15" s="178">
        <f>ROUND(D15*0.21,2)</f>
        <v>0.09</v>
      </c>
      <c r="F15" s="178">
        <v>0.5</v>
      </c>
      <c r="I15" s="54" t="s">
        <v>958</v>
      </c>
    </row>
    <row r="16" spans="1:9" s="58" customFormat="1" ht="12.75">
      <c r="A16" s="189" t="s">
        <v>71</v>
      </c>
      <c r="B16" s="177" t="s">
        <v>959</v>
      </c>
      <c r="C16" s="183" t="s">
        <v>957</v>
      </c>
      <c r="D16" s="178">
        <f t="shared" si="0"/>
        <v>0.3</v>
      </c>
      <c r="E16" s="178">
        <f>ROUND(D16*0.21,2)</f>
        <v>0.06</v>
      </c>
      <c r="F16" s="178">
        <v>0.36</v>
      </c>
      <c r="I16" s="54" t="s">
        <v>951</v>
      </c>
    </row>
    <row r="17" spans="1:9" s="58" customFormat="1" ht="12.75">
      <c r="A17" s="189" t="s">
        <v>192</v>
      </c>
      <c r="B17" s="177" t="s">
        <v>960</v>
      </c>
      <c r="C17" s="183"/>
      <c r="D17" s="178"/>
      <c r="E17" s="178"/>
      <c r="F17" s="178"/>
      <c r="I17" s="54" t="s">
        <v>961</v>
      </c>
    </row>
    <row r="18" spans="1:9" s="58" customFormat="1" ht="12.75">
      <c r="A18" s="192" t="s">
        <v>609</v>
      </c>
      <c r="B18" s="179" t="s">
        <v>962</v>
      </c>
      <c r="C18" s="183" t="s">
        <v>580</v>
      </c>
      <c r="D18" s="178">
        <f t="shared" si="0"/>
        <v>1.31</v>
      </c>
      <c r="E18" s="178">
        <f>ROUND(D18*0.21,2)</f>
        <v>0.28000000000000003</v>
      </c>
      <c r="F18" s="178">
        <v>1.59</v>
      </c>
      <c r="I18" s="54"/>
    </row>
    <row r="19" spans="1:9" s="58" customFormat="1" ht="12.75">
      <c r="A19" s="192" t="s">
        <v>963</v>
      </c>
      <c r="B19" s="179" t="s">
        <v>964</v>
      </c>
      <c r="C19" s="183" t="s">
        <v>580</v>
      </c>
      <c r="D19" s="178">
        <f>ROUND(F19/1.21,2)</f>
        <v>1.17</v>
      </c>
      <c r="E19" s="178">
        <v>0.24</v>
      </c>
      <c r="F19" s="53">
        <v>1.41</v>
      </c>
      <c r="I19" s="54"/>
    </row>
    <row r="20" spans="1:9" s="58" customFormat="1" ht="12.75">
      <c r="A20" s="192" t="s">
        <v>965</v>
      </c>
      <c r="B20" s="179" t="s">
        <v>966</v>
      </c>
      <c r="C20" s="183" t="s">
        <v>580</v>
      </c>
      <c r="D20" s="178">
        <f t="shared" si="0"/>
        <v>0.75</v>
      </c>
      <c r="E20" s="178">
        <f>ROUND(D20*0.21,2)</f>
        <v>0.16</v>
      </c>
      <c r="F20" s="178">
        <v>0.91</v>
      </c>
      <c r="I20" s="54"/>
    </row>
    <row r="21" spans="1:9" s="58" customFormat="1" ht="12.75">
      <c r="A21" s="189" t="s">
        <v>151</v>
      </c>
      <c r="B21" s="177" t="s">
        <v>967</v>
      </c>
      <c r="C21" s="183" t="s">
        <v>19</v>
      </c>
      <c r="D21" s="178">
        <f t="shared" si="0"/>
        <v>1.29</v>
      </c>
      <c r="E21" s="178">
        <f>ROUND(D21*0.21,2)</f>
        <v>0.27</v>
      </c>
      <c r="F21" s="178">
        <v>1.56</v>
      </c>
      <c r="I21" s="54" t="s">
        <v>968</v>
      </c>
    </row>
    <row r="22" spans="1:9" s="58" customFormat="1" ht="12.75">
      <c r="A22" s="189" t="s">
        <v>153</v>
      </c>
      <c r="B22" s="177" t="s">
        <v>969</v>
      </c>
      <c r="C22" s="183" t="s">
        <v>953</v>
      </c>
      <c r="D22" s="178">
        <f t="shared" si="0"/>
        <v>5.29</v>
      </c>
      <c r="E22" s="178">
        <f>ROUND(D22*0.21,2)</f>
        <v>1.1100000000000001</v>
      </c>
      <c r="F22" s="181">
        <v>6.4</v>
      </c>
      <c r="I22" s="54" t="s">
        <v>951</v>
      </c>
    </row>
    <row r="23" spans="1:9" s="58" customFormat="1" ht="12.75">
      <c r="A23" s="189" t="s">
        <v>155</v>
      </c>
      <c r="B23" s="177" t="s">
        <v>970</v>
      </c>
      <c r="C23" s="183"/>
      <c r="D23" s="178"/>
      <c r="E23" s="178"/>
      <c r="F23" s="181"/>
      <c r="I23" s="54"/>
    </row>
    <row r="24" spans="1:9" s="58" customFormat="1" ht="12.75">
      <c r="A24" s="192" t="s">
        <v>652</v>
      </c>
      <c r="B24" s="179" t="s">
        <v>971</v>
      </c>
      <c r="C24" s="183" t="s">
        <v>953</v>
      </c>
      <c r="D24" s="181">
        <v>5</v>
      </c>
      <c r="E24" s="178" t="s">
        <v>539</v>
      </c>
      <c r="F24" s="181">
        <v>5</v>
      </c>
      <c r="I24" s="54" t="s">
        <v>972</v>
      </c>
    </row>
    <row r="25" spans="1:9" s="58" customFormat="1" ht="12.75">
      <c r="A25" s="192" t="s">
        <v>653</v>
      </c>
      <c r="B25" s="179" t="s">
        <v>973</v>
      </c>
      <c r="C25" s="183" t="s">
        <v>974</v>
      </c>
      <c r="D25" s="181">
        <v>1.42</v>
      </c>
      <c r="E25" s="178" t="s">
        <v>539</v>
      </c>
      <c r="F25" s="181">
        <v>1.42</v>
      </c>
      <c r="I25" s="54" t="s">
        <v>951</v>
      </c>
    </row>
    <row r="26" spans="1:9" s="58" customFormat="1" ht="12.75">
      <c r="A26" s="196" t="s">
        <v>654</v>
      </c>
      <c r="B26" s="179" t="s">
        <v>975</v>
      </c>
      <c r="C26" s="183" t="s">
        <v>974</v>
      </c>
      <c r="D26" s="181">
        <v>3.13</v>
      </c>
      <c r="E26" s="178" t="s">
        <v>539</v>
      </c>
      <c r="F26" s="181">
        <v>3.13</v>
      </c>
      <c r="I26" s="54" t="s">
        <v>951</v>
      </c>
    </row>
    <row r="27" spans="1:9" s="58" customFormat="1" ht="12.75">
      <c r="A27" s="192" t="s">
        <v>976</v>
      </c>
      <c r="B27" s="179" t="s">
        <v>977</v>
      </c>
      <c r="C27" s="183" t="s">
        <v>974</v>
      </c>
      <c r="D27" s="181">
        <v>1</v>
      </c>
      <c r="E27" s="178" t="s">
        <v>539</v>
      </c>
      <c r="F27" s="181">
        <v>1</v>
      </c>
      <c r="I27" s="54" t="s">
        <v>951</v>
      </c>
    </row>
    <row r="28" spans="1:9" s="58" customFormat="1" ht="12.75">
      <c r="A28" s="192" t="s">
        <v>978</v>
      </c>
      <c r="B28" s="179" t="s">
        <v>979</v>
      </c>
      <c r="C28" s="183" t="s">
        <v>974</v>
      </c>
      <c r="D28" s="181">
        <v>0.5</v>
      </c>
      <c r="E28" s="178" t="s">
        <v>539</v>
      </c>
      <c r="F28" s="181">
        <v>0.5</v>
      </c>
      <c r="I28" s="54" t="s">
        <v>951</v>
      </c>
    </row>
    <row r="29" spans="1:9" s="58" customFormat="1" ht="12.75">
      <c r="A29" s="176" t="s">
        <v>134</v>
      </c>
      <c r="B29" s="495" t="s">
        <v>980</v>
      </c>
      <c r="C29" s="495"/>
      <c r="D29" s="495"/>
      <c r="E29" s="495"/>
      <c r="F29" s="495"/>
      <c r="I29" s="54"/>
    </row>
    <row r="30" spans="1:9" s="58" customFormat="1" ht="12.75">
      <c r="A30" s="190" t="s">
        <v>74</v>
      </c>
      <c r="B30" s="177" t="s">
        <v>981</v>
      </c>
      <c r="C30" s="53" t="s">
        <v>982</v>
      </c>
      <c r="D30" s="178">
        <f>ROUND(F30/1.21,2)</f>
        <v>5.87</v>
      </c>
      <c r="E30" s="178">
        <f>ROUND(D30*0.21,2)</f>
        <v>1.23</v>
      </c>
      <c r="F30" s="181">
        <v>7.1</v>
      </c>
      <c r="I30" s="54" t="s">
        <v>951</v>
      </c>
    </row>
    <row r="31" spans="1:9" s="58" customFormat="1" ht="12.75">
      <c r="A31" s="189" t="s">
        <v>75</v>
      </c>
      <c r="B31" s="177" t="s">
        <v>296</v>
      </c>
      <c r="C31" s="183"/>
      <c r="D31" s="178"/>
      <c r="E31" s="178"/>
      <c r="F31" s="178"/>
      <c r="I31" s="54" t="s">
        <v>951</v>
      </c>
    </row>
    <row r="32" spans="1:9" s="58" customFormat="1" ht="12.75">
      <c r="A32" s="192" t="s">
        <v>633</v>
      </c>
      <c r="B32" s="179" t="s">
        <v>983</v>
      </c>
      <c r="C32" s="183" t="s">
        <v>984</v>
      </c>
      <c r="D32" s="181">
        <v>2.35</v>
      </c>
      <c r="E32" s="181">
        <v>0.5</v>
      </c>
      <c r="F32" s="178">
        <v>2.85</v>
      </c>
      <c r="I32" s="54"/>
    </row>
    <row r="33" spans="1:9" s="58" customFormat="1" ht="12.75">
      <c r="A33" s="192" t="s">
        <v>634</v>
      </c>
      <c r="B33" s="179" t="s">
        <v>985</v>
      </c>
      <c r="C33" s="183" t="s">
        <v>984</v>
      </c>
      <c r="D33" s="178">
        <f>ROUND(F33/1.21,2)</f>
        <v>2.89</v>
      </c>
      <c r="E33" s="178">
        <f>ROUND(D33*0.21,2)</f>
        <v>0.61</v>
      </c>
      <c r="F33" s="181">
        <v>3.5</v>
      </c>
      <c r="I33" s="54"/>
    </row>
    <row r="34" spans="1:9" s="58" customFormat="1" ht="12.75">
      <c r="A34" s="192" t="s">
        <v>655</v>
      </c>
      <c r="B34" s="179" t="s">
        <v>986</v>
      </c>
      <c r="C34" s="183" t="s">
        <v>984</v>
      </c>
      <c r="D34" s="178">
        <f>ROUND(F34/1.21,2)</f>
        <v>1.1599999999999999</v>
      </c>
      <c r="E34" s="178">
        <f>ROUND(D34*0.21,2)</f>
        <v>0.24</v>
      </c>
      <c r="F34" s="181">
        <v>1.4</v>
      </c>
      <c r="I34" s="54"/>
    </row>
    <row r="35" spans="1:9" s="58" customFormat="1" ht="12.75">
      <c r="A35" s="189" t="s">
        <v>160</v>
      </c>
      <c r="B35" s="177" t="s">
        <v>987</v>
      </c>
      <c r="C35" s="183"/>
      <c r="D35" s="178"/>
      <c r="E35" s="183"/>
      <c r="F35" s="178"/>
      <c r="I35" s="54" t="s">
        <v>951</v>
      </c>
    </row>
    <row r="36" spans="1:9" s="58" customFormat="1" ht="12.75">
      <c r="A36" s="192" t="s">
        <v>625</v>
      </c>
      <c r="B36" s="179" t="s">
        <v>988</v>
      </c>
      <c r="C36" s="183" t="s">
        <v>982</v>
      </c>
      <c r="D36" s="178">
        <v>1.4</v>
      </c>
      <c r="E36" s="178" t="s">
        <v>549</v>
      </c>
      <c r="F36" s="178">
        <v>1.4</v>
      </c>
      <c r="I36" s="54"/>
    </row>
    <row r="37" spans="1:9" s="58" customFormat="1" ht="12.75">
      <c r="A37" s="192" t="s">
        <v>626</v>
      </c>
      <c r="B37" s="179" t="s">
        <v>989</v>
      </c>
      <c r="C37" s="183" t="s">
        <v>982</v>
      </c>
      <c r="D37" s="178" t="s">
        <v>990</v>
      </c>
      <c r="E37" s="178" t="s">
        <v>549</v>
      </c>
      <c r="F37" s="178" t="s">
        <v>990</v>
      </c>
      <c r="I37" s="54"/>
    </row>
    <row r="38" spans="1:9" s="58" customFormat="1" ht="12.75">
      <c r="A38" s="176" t="s">
        <v>135</v>
      </c>
      <c r="B38" s="495" t="s">
        <v>991</v>
      </c>
      <c r="C38" s="495"/>
      <c r="D38" s="495"/>
      <c r="E38" s="495"/>
      <c r="F38" s="495"/>
      <c r="I38" s="54"/>
    </row>
    <row r="39" spans="1:9" s="58" customFormat="1" ht="12.75">
      <c r="A39" s="190" t="s">
        <v>76</v>
      </c>
      <c r="B39" s="177" t="s">
        <v>296</v>
      </c>
      <c r="C39" s="53"/>
      <c r="D39" s="53"/>
      <c r="E39" s="53"/>
      <c r="F39" s="53"/>
      <c r="I39" s="54" t="s">
        <v>951</v>
      </c>
    </row>
    <row r="40" spans="1:9" s="58" customFormat="1" ht="12.75">
      <c r="A40" s="196" t="s">
        <v>591</v>
      </c>
      <c r="B40" s="179" t="s">
        <v>983</v>
      </c>
      <c r="C40" s="183" t="s">
        <v>984</v>
      </c>
      <c r="D40" s="181">
        <v>2.35</v>
      </c>
      <c r="E40" s="181">
        <v>0.5</v>
      </c>
      <c r="F40" s="181">
        <v>2.85</v>
      </c>
      <c r="I40" s="54"/>
    </row>
    <row r="41" spans="1:9" s="58" customFormat="1" ht="12.75">
      <c r="A41" s="196" t="s">
        <v>593</v>
      </c>
      <c r="B41" s="179" t="s">
        <v>985</v>
      </c>
      <c r="C41" s="183" t="s">
        <v>984</v>
      </c>
      <c r="D41" s="178">
        <f>ROUND(F41/1.21,2)</f>
        <v>2.89</v>
      </c>
      <c r="E41" s="178">
        <f>ROUND(D41*0.21,2)</f>
        <v>0.61</v>
      </c>
      <c r="F41" s="181">
        <v>3.5</v>
      </c>
      <c r="I41" s="54"/>
    </row>
    <row r="42" spans="1:9" s="58" customFormat="1" ht="12.75">
      <c r="A42" s="196" t="s">
        <v>592</v>
      </c>
      <c r="B42" s="179" t="s">
        <v>992</v>
      </c>
      <c r="C42" s="183" t="s">
        <v>984</v>
      </c>
      <c r="D42" s="181">
        <f>ROUND(F42/1.21,2)</f>
        <v>1.74</v>
      </c>
      <c r="E42" s="184">
        <v>0.36</v>
      </c>
      <c r="F42" s="181">
        <v>2.1</v>
      </c>
      <c r="I42" s="54"/>
    </row>
    <row r="43" spans="1:9" s="58" customFormat="1" ht="12.75">
      <c r="A43" s="190" t="s">
        <v>77</v>
      </c>
      <c r="B43" s="177" t="s">
        <v>987</v>
      </c>
      <c r="C43" s="183"/>
      <c r="D43" s="181"/>
      <c r="E43" s="184"/>
      <c r="F43" s="181"/>
      <c r="I43" s="54" t="s">
        <v>951</v>
      </c>
    </row>
    <row r="44" spans="1:9" s="58" customFormat="1" ht="12.75">
      <c r="A44" s="196" t="s">
        <v>658</v>
      </c>
      <c r="B44" s="179" t="s">
        <v>988</v>
      </c>
      <c r="C44" s="183" t="s">
        <v>982</v>
      </c>
      <c r="D44" s="181">
        <v>1.4</v>
      </c>
      <c r="E44" s="184" t="s">
        <v>549</v>
      </c>
      <c r="F44" s="181">
        <v>1.4</v>
      </c>
      <c r="I44" s="54"/>
    </row>
    <row r="45" spans="1:9" s="58" customFormat="1" ht="12.75">
      <c r="A45" s="196" t="s">
        <v>659</v>
      </c>
      <c r="B45" s="179" t="s">
        <v>989</v>
      </c>
      <c r="C45" s="183" t="s">
        <v>982</v>
      </c>
      <c r="D45" s="178" t="s">
        <v>990</v>
      </c>
      <c r="E45" s="184" t="s">
        <v>549</v>
      </c>
      <c r="F45" s="178" t="s">
        <v>990</v>
      </c>
      <c r="I45" s="54"/>
    </row>
    <row r="46" spans="1:9" s="58" customFormat="1" ht="12.75">
      <c r="A46" s="176" t="s">
        <v>136</v>
      </c>
      <c r="B46" s="495" t="s">
        <v>993</v>
      </c>
      <c r="C46" s="495"/>
      <c r="D46" s="495"/>
      <c r="E46" s="495"/>
      <c r="F46" s="495"/>
      <c r="I46" s="54"/>
    </row>
    <row r="47" spans="1:9" s="58" customFormat="1" ht="12.75">
      <c r="A47" s="189" t="s">
        <v>9</v>
      </c>
      <c r="B47" s="177" t="s">
        <v>994</v>
      </c>
      <c r="C47" s="185" t="s">
        <v>580</v>
      </c>
      <c r="D47" s="185">
        <v>1.94</v>
      </c>
      <c r="E47" s="183" t="s">
        <v>550</v>
      </c>
      <c r="F47" s="185">
        <v>1.94</v>
      </c>
      <c r="I47" s="54" t="s">
        <v>995</v>
      </c>
    </row>
    <row r="48" spans="1:9" s="58" customFormat="1" ht="12.75">
      <c r="A48" s="176" t="s">
        <v>598</v>
      </c>
      <c r="B48" s="495" t="s">
        <v>996</v>
      </c>
      <c r="C48" s="495"/>
      <c r="D48" s="495"/>
      <c r="E48" s="495"/>
      <c r="F48" s="495"/>
      <c r="I48" s="54"/>
    </row>
    <row r="49" spans="1:9" s="58" customFormat="1" ht="12.75">
      <c r="A49" s="189" t="s">
        <v>13</v>
      </c>
      <c r="B49" s="177" t="s">
        <v>960</v>
      </c>
      <c r="C49" s="183"/>
      <c r="D49" s="186"/>
      <c r="E49" s="186"/>
      <c r="F49" s="186"/>
      <c r="I49" s="54" t="s">
        <v>997</v>
      </c>
    </row>
    <row r="50" spans="1:9" s="58" customFormat="1" ht="18" customHeight="1">
      <c r="A50" s="192" t="s">
        <v>600</v>
      </c>
      <c r="B50" s="179" t="s">
        <v>962</v>
      </c>
      <c r="C50" s="183" t="s">
        <v>580</v>
      </c>
      <c r="D50" s="186">
        <v>0.59</v>
      </c>
      <c r="E50" s="183" t="s">
        <v>550</v>
      </c>
      <c r="F50" s="186">
        <v>0.59</v>
      </c>
      <c r="I50" s="54"/>
    </row>
    <row r="51" spans="1:9" s="58" customFormat="1" ht="12.75">
      <c r="A51" s="192" t="s">
        <v>601</v>
      </c>
      <c r="B51" s="179" t="s">
        <v>964</v>
      </c>
      <c r="C51" s="53" t="s">
        <v>580</v>
      </c>
      <c r="D51" s="186">
        <v>1.68</v>
      </c>
      <c r="E51" s="183" t="s">
        <v>550</v>
      </c>
      <c r="F51" s="186">
        <v>1.68</v>
      </c>
      <c r="I51" s="54"/>
    </row>
    <row r="52" spans="1:9" s="58" customFormat="1" ht="12.75">
      <c r="A52" s="192" t="s">
        <v>924</v>
      </c>
      <c r="B52" s="179" t="s">
        <v>998</v>
      </c>
      <c r="C52" s="183" t="s">
        <v>580</v>
      </c>
      <c r="D52" s="186">
        <v>0.59</v>
      </c>
      <c r="E52" s="183" t="s">
        <v>550</v>
      </c>
      <c r="F52" s="186">
        <f>D52</f>
        <v>0.59</v>
      </c>
      <c r="I52" s="54"/>
    </row>
    <row r="53" spans="1:9" s="58" customFormat="1" ht="12.75">
      <c r="A53" s="176" t="s">
        <v>603</v>
      </c>
      <c r="B53" s="495" t="s">
        <v>999</v>
      </c>
      <c r="C53" s="495"/>
      <c r="D53" s="495"/>
      <c r="E53" s="495"/>
      <c r="F53" s="495"/>
      <c r="I53" s="54"/>
    </row>
    <row r="54" spans="1:9" s="58" customFormat="1" ht="12.75">
      <c r="A54" s="189" t="s">
        <v>16</v>
      </c>
      <c r="B54" s="177" t="s">
        <v>1000</v>
      </c>
      <c r="C54" s="183"/>
      <c r="D54" s="186"/>
      <c r="E54" s="186"/>
      <c r="F54" s="186"/>
      <c r="I54" s="54" t="s">
        <v>951</v>
      </c>
    </row>
    <row r="55" spans="1:9" s="58" customFormat="1" ht="12.75">
      <c r="A55" s="191" t="s">
        <v>1001</v>
      </c>
      <c r="B55" s="179" t="s">
        <v>1002</v>
      </c>
      <c r="C55" s="183" t="s">
        <v>96</v>
      </c>
      <c r="D55" s="186">
        <f>ROUND(F55/1.21,2)</f>
        <v>0.06</v>
      </c>
      <c r="E55" s="186">
        <f>ROUND(D55*0.21,2)</f>
        <v>0.01</v>
      </c>
      <c r="F55" s="186">
        <v>7.0000000000000007E-2</v>
      </c>
      <c r="I55" s="54"/>
    </row>
    <row r="56" spans="1:9" s="58" customFormat="1" ht="12.75">
      <c r="A56" s="192" t="s">
        <v>1003</v>
      </c>
      <c r="B56" s="179" t="s">
        <v>1004</v>
      </c>
      <c r="C56" s="183" t="s">
        <v>96</v>
      </c>
      <c r="D56" s="186">
        <f>ROUND(F56/1.21,2)</f>
        <v>0.23</v>
      </c>
      <c r="E56" s="186">
        <f>ROUND(D56*0.21,2)</f>
        <v>0.05</v>
      </c>
      <c r="F56" s="186">
        <v>0.28000000000000003</v>
      </c>
      <c r="I56" s="54"/>
    </row>
    <row r="57" spans="1:9" s="58" customFormat="1" ht="12.75">
      <c r="A57" s="189" t="s">
        <v>17</v>
      </c>
      <c r="B57" s="177" t="s">
        <v>1005</v>
      </c>
      <c r="C57" s="183"/>
      <c r="D57" s="186"/>
      <c r="E57" s="186"/>
      <c r="F57" s="186"/>
      <c r="I57" s="54" t="s">
        <v>951</v>
      </c>
    </row>
    <row r="58" spans="1:9" s="58" customFormat="1" ht="12.75">
      <c r="A58" s="192" t="s">
        <v>684</v>
      </c>
      <c r="B58" s="179" t="s">
        <v>1002</v>
      </c>
      <c r="C58" s="183" t="s">
        <v>96</v>
      </c>
      <c r="D58" s="186">
        <v>0.12</v>
      </c>
      <c r="E58" s="186">
        <v>0.02</v>
      </c>
      <c r="F58" s="186">
        <v>0.14000000000000001</v>
      </c>
    </row>
    <row r="59" spans="1:9" s="58" customFormat="1" ht="12.75">
      <c r="A59" s="192" t="s">
        <v>685</v>
      </c>
      <c r="B59" s="179" t="s">
        <v>1004</v>
      </c>
      <c r="C59" s="183" t="s">
        <v>96</v>
      </c>
      <c r="D59" s="186">
        <f>ROUND(F59/1.21,2)</f>
        <v>0.23</v>
      </c>
      <c r="E59" s="186">
        <f>ROUND(D59*0.21,2)</f>
        <v>0.05</v>
      </c>
      <c r="F59" s="186">
        <v>0.28000000000000003</v>
      </c>
    </row>
    <row r="60" spans="1:9" s="58" customFormat="1" ht="12.75">
      <c r="A60" s="189" t="s">
        <v>18</v>
      </c>
      <c r="B60" s="177" t="s">
        <v>1006</v>
      </c>
      <c r="C60" s="183" t="s">
        <v>96</v>
      </c>
      <c r="D60" s="186">
        <f>ROUND(F60/1.21,2)</f>
        <v>0.46</v>
      </c>
      <c r="E60" s="186">
        <f>ROUND(D60*0.21,2)</f>
        <v>0.1</v>
      </c>
      <c r="F60" s="186">
        <v>0.56000000000000005</v>
      </c>
      <c r="I60" s="54" t="s">
        <v>951</v>
      </c>
    </row>
    <row r="61" spans="1:9" s="58" customFormat="1" ht="12.75">
      <c r="A61" s="189" t="s">
        <v>20</v>
      </c>
      <c r="B61" s="177" t="s">
        <v>1007</v>
      </c>
      <c r="C61" s="183"/>
      <c r="D61" s="186"/>
      <c r="E61" s="186"/>
      <c r="F61" s="186"/>
      <c r="I61" s="54" t="s">
        <v>951</v>
      </c>
    </row>
    <row r="62" spans="1:9" s="58" customFormat="1" ht="12.75">
      <c r="A62" s="192" t="s">
        <v>1008</v>
      </c>
      <c r="B62" s="179" t="s">
        <v>1009</v>
      </c>
      <c r="C62" s="183" t="s">
        <v>1010</v>
      </c>
      <c r="D62" s="186">
        <f>ROUND(F62/1.21,2)</f>
        <v>1.17</v>
      </c>
      <c r="E62" s="186">
        <f>ROUND(D62*0.21,2)</f>
        <v>0.25</v>
      </c>
      <c r="F62" s="186">
        <v>1.42</v>
      </c>
      <c r="I62" s="54"/>
    </row>
    <row r="63" spans="1:9" s="58" customFormat="1" ht="12.75">
      <c r="A63" s="192" t="s">
        <v>1011</v>
      </c>
      <c r="B63" s="179" t="s">
        <v>1012</v>
      </c>
      <c r="C63" s="183" t="s">
        <v>1010</v>
      </c>
      <c r="D63" s="186">
        <f>ROUND(F63/1.21,2)</f>
        <v>1.76</v>
      </c>
      <c r="E63" s="186">
        <f>ROUND(D63*0.21,2)</f>
        <v>0.37</v>
      </c>
      <c r="F63" s="186">
        <v>2.13</v>
      </c>
      <c r="I63" s="54"/>
    </row>
    <row r="64" spans="1:9" s="58" customFormat="1" ht="12.75">
      <c r="A64" s="187"/>
      <c r="B64" s="188"/>
      <c r="C64" s="182"/>
      <c r="D64" s="182"/>
      <c r="E64" s="182"/>
      <c r="F64" s="182"/>
    </row>
    <row r="65" spans="1:6" s="58" customFormat="1" ht="12.75">
      <c r="A65" s="188"/>
      <c r="B65" s="188"/>
      <c r="C65" s="182"/>
      <c r="D65" s="182"/>
      <c r="E65" s="182"/>
      <c r="F65" s="182"/>
    </row>
    <row r="66" spans="1:6" s="58" customFormat="1" ht="12.75">
      <c r="A66" s="188"/>
      <c r="B66" s="188"/>
      <c r="C66" s="182"/>
      <c r="D66" s="182"/>
      <c r="E66" s="182"/>
      <c r="F66" s="182"/>
    </row>
    <row r="67" spans="1:6" s="58" customFormat="1" ht="12.75">
      <c r="A67" s="188"/>
      <c r="B67" s="188"/>
      <c r="C67" s="182"/>
      <c r="D67" s="182"/>
      <c r="E67" s="182"/>
      <c r="F67" s="182"/>
    </row>
    <row r="68" spans="1:6" s="58" customFormat="1" ht="12.75">
      <c r="A68" s="188"/>
      <c r="B68" s="188"/>
      <c r="C68" s="182"/>
      <c r="D68" s="182"/>
      <c r="E68" s="182"/>
      <c r="F68" s="182"/>
    </row>
    <row r="69" spans="1:6" s="58" customFormat="1" ht="12.75">
      <c r="A69" s="188"/>
      <c r="B69" s="188"/>
      <c r="C69" s="182"/>
      <c r="D69" s="182"/>
      <c r="E69" s="182"/>
      <c r="F69" s="182"/>
    </row>
    <row r="70" spans="1:6" s="58" customFormat="1" ht="12.75">
      <c r="A70" s="188"/>
      <c r="B70" s="188"/>
      <c r="C70" s="182"/>
      <c r="D70" s="182"/>
      <c r="E70" s="182"/>
      <c r="F70" s="182"/>
    </row>
    <row r="71" spans="1:6" s="58" customFormat="1" ht="12.75">
      <c r="A71" s="188"/>
      <c r="B71" s="188"/>
      <c r="C71" s="182"/>
      <c r="D71" s="182"/>
      <c r="E71" s="182"/>
      <c r="F71" s="182"/>
    </row>
    <row r="72" spans="1:6" s="58" customFormat="1" ht="12.75">
      <c r="A72" s="188"/>
      <c r="B72" s="188"/>
      <c r="C72" s="182"/>
      <c r="D72" s="182"/>
      <c r="E72" s="182"/>
      <c r="F72" s="182"/>
    </row>
    <row r="73" spans="1:6" s="58" customFormat="1" ht="12.75">
      <c r="A73" s="188"/>
      <c r="B73" s="188"/>
      <c r="C73" s="182"/>
      <c r="D73" s="182"/>
      <c r="E73" s="182"/>
      <c r="F73" s="182"/>
    </row>
    <row r="74" spans="1:6" s="58" customFormat="1" ht="12.75">
      <c r="A74" s="188"/>
      <c r="B74" s="188"/>
      <c r="C74" s="182"/>
      <c r="D74" s="182"/>
      <c r="E74" s="182"/>
      <c r="F74" s="182"/>
    </row>
    <row r="75" spans="1:6" s="58" customFormat="1" ht="12.75">
      <c r="A75" s="188"/>
      <c r="B75" s="188"/>
      <c r="C75" s="182"/>
      <c r="D75" s="182"/>
      <c r="E75" s="182"/>
      <c r="F75" s="182"/>
    </row>
    <row r="76" spans="1:6" s="58" customFormat="1" ht="12.75">
      <c r="A76" s="188"/>
      <c r="B76" s="188"/>
      <c r="C76" s="182"/>
      <c r="D76" s="182"/>
      <c r="E76" s="182"/>
      <c r="F76" s="182"/>
    </row>
    <row r="77" spans="1:6" s="58" customFormat="1" ht="12.75">
      <c r="A77" s="188"/>
      <c r="B77" s="188"/>
      <c r="C77" s="182"/>
      <c r="D77" s="182"/>
      <c r="E77" s="182"/>
      <c r="F77" s="182"/>
    </row>
    <row r="78" spans="1:6" s="58" customFormat="1" ht="12.75">
      <c r="A78" s="188"/>
      <c r="B78" s="188"/>
      <c r="C78" s="182"/>
      <c r="D78" s="182"/>
      <c r="E78" s="182"/>
      <c r="F78" s="182"/>
    </row>
    <row r="79" spans="1:6" s="58" customFormat="1" ht="12.75">
      <c r="A79" s="188"/>
      <c r="B79" s="188"/>
      <c r="C79" s="182"/>
      <c r="D79" s="182"/>
      <c r="E79" s="182"/>
      <c r="F79" s="182"/>
    </row>
    <row r="80" spans="1:6" s="58" customFormat="1" ht="12.75">
      <c r="A80" s="188"/>
      <c r="B80" s="188"/>
      <c r="C80" s="182"/>
      <c r="D80" s="182"/>
      <c r="E80" s="182"/>
      <c r="F80" s="182"/>
    </row>
    <row r="81" spans="1:6" s="58" customFormat="1" ht="12.75">
      <c r="A81" s="188"/>
      <c r="B81" s="188"/>
      <c r="C81" s="182"/>
      <c r="D81" s="182"/>
      <c r="E81" s="182"/>
      <c r="F81" s="182"/>
    </row>
    <row r="82" spans="1:6" s="58" customFormat="1" ht="12.75">
      <c r="A82" s="188"/>
      <c r="B82" s="188"/>
      <c r="C82" s="182"/>
      <c r="D82" s="182"/>
      <c r="E82" s="182"/>
      <c r="F82" s="182"/>
    </row>
    <row r="83" spans="1:6" s="58" customFormat="1" ht="12.75">
      <c r="A83" s="188"/>
      <c r="B83" s="188"/>
      <c r="C83" s="182"/>
      <c r="D83" s="182"/>
      <c r="E83" s="182"/>
      <c r="F83" s="182"/>
    </row>
    <row r="84" spans="1:6" s="58" customFormat="1" ht="12.75">
      <c r="A84" s="188"/>
      <c r="B84" s="188"/>
      <c r="C84" s="182"/>
      <c r="D84" s="182"/>
      <c r="E84" s="182"/>
      <c r="F84" s="182"/>
    </row>
    <row r="85" spans="1:6" s="58" customFormat="1" ht="12.75">
      <c r="A85" s="188"/>
      <c r="B85" s="188"/>
      <c r="C85" s="182"/>
      <c r="D85" s="182"/>
      <c r="E85" s="182"/>
      <c r="F85" s="182"/>
    </row>
    <row r="86" spans="1:6" s="58" customFormat="1" ht="12.75">
      <c r="A86" s="188"/>
      <c r="B86" s="188"/>
      <c r="C86" s="182"/>
      <c r="D86" s="182"/>
      <c r="E86" s="182"/>
      <c r="F86" s="182"/>
    </row>
    <row r="87" spans="1:6" s="58" customFormat="1" ht="12.75">
      <c r="A87" s="188"/>
      <c r="B87" s="188"/>
      <c r="C87" s="182"/>
      <c r="D87" s="182"/>
      <c r="E87" s="182"/>
      <c r="F87" s="182"/>
    </row>
    <row r="88" spans="1:6" s="58" customFormat="1" ht="12.75">
      <c r="A88" s="188"/>
      <c r="B88" s="188"/>
      <c r="C88" s="182"/>
      <c r="D88" s="182"/>
      <c r="E88" s="182"/>
      <c r="F88" s="182"/>
    </row>
    <row r="89" spans="1:6" s="58" customFormat="1" ht="12.75">
      <c r="A89" s="188"/>
      <c r="B89" s="188"/>
      <c r="C89" s="182"/>
      <c r="D89" s="182"/>
      <c r="E89" s="182"/>
      <c r="F89" s="182"/>
    </row>
    <row r="90" spans="1:6" s="58" customFormat="1" ht="12.75">
      <c r="A90" s="188"/>
      <c r="B90" s="188"/>
      <c r="C90" s="182"/>
      <c r="D90" s="182"/>
      <c r="E90" s="182"/>
      <c r="F90" s="182"/>
    </row>
    <row r="91" spans="1:6" s="58" customFormat="1" ht="12.75">
      <c r="A91" s="188"/>
      <c r="B91" s="188"/>
      <c r="C91" s="182"/>
      <c r="D91" s="182"/>
      <c r="E91" s="182"/>
      <c r="F91" s="182"/>
    </row>
    <row r="92" spans="1:6" s="58" customFormat="1" ht="12.75">
      <c r="A92" s="188"/>
      <c r="B92" s="188"/>
      <c r="C92" s="182"/>
      <c r="D92" s="182"/>
      <c r="E92" s="182"/>
      <c r="F92" s="182"/>
    </row>
    <row r="93" spans="1:6" s="58" customFormat="1" ht="12.75">
      <c r="A93" s="188"/>
      <c r="B93" s="188"/>
      <c r="C93" s="182"/>
      <c r="D93" s="182"/>
      <c r="E93" s="182"/>
      <c r="F93" s="182"/>
    </row>
    <row r="94" spans="1:6" s="58" customFormat="1" ht="12.75">
      <c r="A94" s="188"/>
      <c r="B94" s="188"/>
      <c r="C94" s="182"/>
      <c r="D94" s="182"/>
      <c r="E94" s="182"/>
      <c r="F94" s="182"/>
    </row>
    <row r="95" spans="1:6" s="58" customFormat="1" ht="12.75">
      <c r="A95" s="188"/>
      <c r="B95" s="188"/>
      <c r="C95" s="182"/>
      <c r="D95" s="182"/>
      <c r="E95" s="182"/>
      <c r="F95" s="182"/>
    </row>
    <row r="96" spans="1:6" s="58" customFormat="1" ht="12.75">
      <c r="A96" s="188"/>
      <c r="B96" s="188"/>
      <c r="C96" s="182"/>
      <c r="D96" s="182"/>
      <c r="E96" s="182"/>
      <c r="F96" s="182"/>
    </row>
    <row r="97" spans="1:6" s="58" customFormat="1" ht="12.75">
      <c r="A97" s="188"/>
      <c r="B97" s="188"/>
      <c r="C97" s="182"/>
      <c r="D97" s="182"/>
      <c r="E97" s="182"/>
      <c r="F97" s="182"/>
    </row>
    <row r="98" spans="1:6" s="58" customFormat="1" ht="12.75">
      <c r="A98" s="188"/>
      <c r="B98" s="188"/>
      <c r="C98" s="182"/>
      <c r="D98" s="182"/>
      <c r="E98" s="182"/>
      <c r="F98" s="182"/>
    </row>
    <row r="99" spans="1:6" s="58" customFormat="1" ht="12.75">
      <c r="A99" s="188"/>
      <c r="B99" s="188"/>
      <c r="C99" s="182"/>
      <c r="D99" s="182"/>
      <c r="E99" s="182"/>
      <c r="F99" s="182"/>
    </row>
    <row r="100" spans="1:6" s="58" customFormat="1" ht="12.75">
      <c r="A100" s="188"/>
      <c r="B100" s="188"/>
      <c r="C100" s="182"/>
      <c r="D100" s="182"/>
      <c r="E100" s="182"/>
      <c r="F100" s="182"/>
    </row>
    <row r="101" spans="1:6" s="58" customFormat="1" ht="12.75">
      <c r="A101" s="188"/>
      <c r="B101" s="188"/>
      <c r="C101" s="182"/>
      <c r="D101" s="182"/>
      <c r="E101" s="182"/>
      <c r="F101" s="182"/>
    </row>
    <row r="102" spans="1:6" s="58" customFormat="1" ht="12.75">
      <c r="A102" s="188"/>
      <c r="B102" s="188"/>
      <c r="C102" s="182"/>
      <c r="D102" s="182"/>
      <c r="E102" s="182"/>
      <c r="F102" s="182"/>
    </row>
    <row r="103" spans="1:6" s="58" customFormat="1" ht="12.75">
      <c r="A103" s="188"/>
      <c r="B103" s="188"/>
      <c r="C103" s="182"/>
      <c r="D103" s="182"/>
      <c r="E103" s="182"/>
      <c r="F103" s="182"/>
    </row>
    <row r="104" spans="1:6" s="58" customFormat="1" ht="12.75">
      <c r="A104" s="188"/>
      <c r="B104" s="188"/>
      <c r="C104" s="182"/>
      <c r="D104" s="182"/>
      <c r="E104" s="182"/>
      <c r="F104" s="182"/>
    </row>
    <row r="105" spans="1:6" s="58" customFormat="1" ht="12.75">
      <c r="A105" s="188"/>
      <c r="B105" s="188"/>
      <c r="C105" s="182"/>
      <c r="D105" s="182"/>
      <c r="E105" s="182"/>
      <c r="F105" s="182"/>
    </row>
    <row r="106" spans="1:6" s="58" customFormat="1" ht="12.75">
      <c r="A106" s="188"/>
      <c r="B106" s="188"/>
      <c r="C106" s="182"/>
      <c r="D106" s="182"/>
      <c r="E106" s="182"/>
      <c r="F106" s="182"/>
    </row>
    <row r="107" spans="1:6" s="58" customFormat="1" ht="12.75">
      <c r="A107" s="188"/>
      <c r="B107" s="188"/>
      <c r="C107" s="182"/>
      <c r="D107" s="182"/>
      <c r="E107" s="182"/>
      <c r="F107" s="182"/>
    </row>
    <row r="108" spans="1:6" s="58" customFormat="1" ht="12.75">
      <c r="A108" s="188"/>
      <c r="B108" s="188"/>
      <c r="C108" s="182"/>
      <c r="D108" s="182"/>
      <c r="E108" s="182"/>
      <c r="F108" s="182"/>
    </row>
    <row r="109" spans="1:6" s="58" customFormat="1" ht="12.75">
      <c r="A109" s="188"/>
      <c r="B109" s="188"/>
      <c r="C109" s="182"/>
      <c r="D109" s="182"/>
      <c r="E109" s="182"/>
      <c r="F109" s="182"/>
    </row>
    <row r="110" spans="1:6" s="58" customFormat="1" ht="12.75">
      <c r="A110" s="188"/>
      <c r="B110" s="188"/>
      <c r="C110" s="182"/>
      <c r="D110" s="182"/>
      <c r="E110" s="182"/>
      <c r="F110" s="182"/>
    </row>
    <row r="111" spans="1:6" s="58" customFormat="1" ht="12.75">
      <c r="A111" s="188"/>
      <c r="B111" s="188"/>
      <c r="C111" s="182"/>
      <c r="D111" s="182"/>
      <c r="E111" s="182"/>
      <c r="F111" s="182"/>
    </row>
    <row r="112" spans="1:6" s="58" customFormat="1" ht="12.75">
      <c r="A112" s="188"/>
      <c r="B112" s="188"/>
      <c r="C112" s="182"/>
      <c r="D112" s="182"/>
      <c r="E112" s="182"/>
      <c r="F112" s="182"/>
    </row>
    <row r="113" spans="1:6" s="58" customFormat="1" ht="12.75">
      <c r="A113" s="188"/>
      <c r="B113" s="188"/>
      <c r="C113" s="182"/>
      <c r="D113" s="182"/>
      <c r="E113" s="182"/>
      <c r="F113" s="182"/>
    </row>
    <row r="114" spans="1:6" s="58" customFormat="1" ht="12.75">
      <c r="A114" s="188"/>
      <c r="B114" s="188"/>
      <c r="C114" s="182"/>
      <c r="D114" s="182"/>
      <c r="E114" s="182"/>
      <c r="F114" s="182"/>
    </row>
    <row r="115" spans="1:6" s="58" customFormat="1" ht="12.75">
      <c r="A115" s="188"/>
      <c r="B115" s="188"/>
      <c r="C115" s="182"/>
      <c r="D115" s="182"/>
      <c r="E115" s="182"/>
      <c r="F115" s="182"/>
    </row>
    <row r="116" spans="1:6" s="58" customFormat="1" ht="12.75">
      <c r="A116" s="188"/>
      <c r="B116" s="188"/>
      <c r="C116" s="182"/>
      <c r="D116" s="182"/>
      <c r="E116" s="182"/>
      <c r="F116" s="182"/>
    </row>
    <row r="117" spans="1:6" s="58" customFormat="1" ht="12.75">
      <c r="A117" s="188"/>
      <c r="B117" s="188"/>
      <c r="C117" s="182"/>
      <c r="D117" s="182"/>
      <c r="E117" s="182"/>
      <c r="F117" s="182"/>
    </row>
    <row r="118" spans="1:6" s="58" customFormat="1" ht="12.75">
      <c r="A118" s="188"/>
      <c r="B118" s="188"/>
      <c r="C118" s="182"/>
      <c r="D118" s="182"/>
      <c r="E118" s="182"/>
      <c r="F118" s="182"/>
    </row>
    <row r="119" spans="1:6" s="58" customFormat="1" ht="12.75">
      <c r="A119" s="188"/>
      <c r="B119" s="188"/>
      <c r="C119" s="182"/>
      <c r="D119" s="182"/>
      <c r="E119" s="182"/>
      <c r="F119" s="182"/>
    </row>
    <row r="120" spans="1:6" s="58" customFormat="1" ht="12.75">
      <c r="A120" s="188"/>
      <c r="B120" s="188"/>
      <c r="C120" s="182"/>
      <c r="D120" s="182"/>
      <c r="E120" s="182"/>
      <c r="F120" s="182"/>
    </row>
    <row r="121" spans="1:6" s="58" customFormat="1" ht="12.75">
      <c r="A121" s="188"/>
      <c r="B121" s="188"/>
      <c r="C121" s="182"/>
      <c r="D121" s="182"/>
      <c r="E121" s="182"/>
      <c r="F121" s="182"/>
    </row>
    <row r="122" spans="1:6" s="58" customFormat="1" ht="12.75">
      <c r="A122" s="188"/>
      <c r="B122" s="188"/>
      <c r="C122" s="182"/>
      <c r="D122" s="182"/>
      <c r="E122" s="182"/>
      <c r="F122" s="182"/>
    </row>
    <row r="123" spans="1:6" s="58" customFormat="1" ht="12.75">
      <c r="A123" s="188"/>
      <c r="B123" s="188"/>
      <c r="C123" s="182"/>
      <c r="D123" s="182"/>
      <c r="E123" s="182"/>
      <c r="F123" s="182"/>
    </row>
    <row r="124" spans="1:6" s="58" customFormat="1" ht="12.75">
      <c r="A124" s="188"/>
      <c r="B124" s="188"/>
      <c r="C124" s="182"/>
      <c r="D124" s="182"/>
      <c r="E124" s="182"/>
      <c r="F124" s="182"/>
    </row>
    <row r="125" spans="1:6" s="58" customFormat="1" ht="12.75">
      <c r="A125" s="188"/>
      <c r="B125" s="188"/>
      <c r="C125" s="182"/>
      <c r="D125" s="182"/>
      <c r="E125" s="182"/>
      <c r="F125" s="182"/>
    </row>
    <row r="126" spans="1:6" s="58" customFormat="1" ht="12.75">
      <c r="A126" s="188"/>
      <c r="B126" s="188"/>
      <c r="C126" s="182"/>
      <c r="D126" s="182"/>
      <c r="E126" s="182"/>
      <c r="F126" s="182"/>
    </row>
    <row r="127" spans="1:6" s="58" customFormat="1" ht="12.75">
      <c r="A127" s="188"/>
      <c r="B127" s="188"/>
      <c r="C127" s="182"/>
      <c r="D127" s="182"/>
      <c r="E127" s="182"/>
      <c r="F127" s="182"/>
    </row>
    <row r="128" spans="1:6" s="58" customFormat="1" ht="12.75">
      <c r="A128" s="188"/>
      <c r="B128" s="188"/>
      <c r="C128" s="182"/>
      <c r="D128" s="182"/>
      <c r="E128" s="182"/>
      <c r="F128" s="182"/>
    </row>
    <row r="129" spans="1:6" s="58" customFormat="1" ht="12.75">
      <c r="A129" s="188"/>
      <c r="B129" s="188"/>
      <c r="C129" s="182"/>
      <c r="D129" s="182"/>
      <c r="E129" s="182"/>
      <c r="F129" s="182"/>
    </row>
    <row r="130" spans="1:6" s="58" customFormat="1" ht="12.75">
      <c r="A130" s="188"/>
      <c r="B130" s="188"/>
      <c r="C130" s="182"/>
      <c r="D130" s="182"/>
      <c r="E130" s="182"/>
      <c r="F130" s="182"/>
    </row>
    <row r="131" spans="1:6" s="58" customFormat="1" ht="12.75">
      <c r="A131" s="188"/>
      <c r="B131" s="188"/>
      <c r="C131" s="182"/>
      <c r="D131" s="182"/>
      <c r="E131" s="182"/>
      <c r="F131" s="182"/>
    </row>
    <row r="132" spans="1:6" s="58" customFormat="1" ht="12.75">
      <c r="A132" s="188"/>
      <c r="B132" s="188"/>
      <c r="C132" s="182"/>
      <c r="D132" s="182"/>
      <c r="E132" s="182"/>
      <c r="F132" s="182"/>
    </row>
    <row r="133" spans="1:6" s="58" customFormat="1" ht="12.75">
      <c r="A133" s="188"/>
      <c r="B133" s="188"/>
      <c r="C133" s="182"/>
      <c r="D133" s="182"/>
      <c r="E133" s="182"/>
      <c r="F133" s="182"/>
    </row>
    <row r="134" spans="1:6" s="58" customFormat="1" ht="12.75">
      <c r="A134" s="188"/>
      <c r="B134" s="188"/>
      <c r="C134" s="182"/>
      <c r="D134" s="182"/>
      <c r="E134" s="182"/>
      <c r="F134" s="182"/>
    </row>
    <row r="135" spans="1:6" s="58" customFormat="1" ht="12.75">
      <c r="A135" s="188"/>
      <c r="B135" s="188"/>
      <c r="C135" s="182"/>
      <c r="D135" s="182"/>
      <c r="E135" s="182"/>
      <c r="F135" s="182"/>
    </row>
    <row r="136" spans="1:6" s="58" customFormat="1" ht="12.75">
      <c r="A136" s="188"/>
      <c r="B136" s="188"/>
      <c r="C136" s="182"/>
      <c r="D136" s="182"/>
      <c r="E136" s="182"/>
      <c r="F136" s="182"/>
    </row>
    <row r="137" spans="1:6" s="58" customFormat="1" ht="12.75">
      <c r="A137" s="188"/>
      <c r="B137" s="188"/>
      <c r="C137" s="182"/>
      <c r="D137" s="182"/>
      <c r="E137" s="182"/>
      <c r="F137" s="182"/>
    </row>
    <row r="138" spans="1:6" s="58" customFormat="1" ht="12.75">
      <c r="A138" s="188"/>
      <c r="B138" s="188"/>
      <c r="C138" s="182"/>
      <c r="D138" s="182"/>
      <c r="E138" s="182"/>
      <c r="F138" s="182"/>
    </row>
    <row r="139" spans="1:6" s="58" customFormat="1" ht="12.75">
      <c r="A139" s="188"/>
      <c r="B139" s="188"/>
      <c r="C139" s="182"/>
      <c r="D139" s="182"/>
      <c r="E139" s="182"/>
      <c r="F139" s="182"/>
    </row>
    <row r="140" spans="1:6" s="58" customFormat="1" ht="12.75">
      <c r="A140" s="188"/>
      <c r="B140" s="188"/>
      <c r="C140" s="182"/>
      <c r="D140" s="182"/>
      <c r="E140" s="182"/>
      <c r="F140" s="182"/>
    </row>
    <row r="141" spans="1:6" s="58" customFormat="1" ht="12.75">
      <c r="A141" s="188"/>
      <c r="B141" s="188"/>
      <c r="C141" s="182"/>
      <c r="D141" s="182"/>
      <c r="E141" s="182"/>
      <c r="F141" s="182"/>
    </row>
    <row r="142" spans="1:6" s="58" customFormat="1" ht="12.75">
      <c r="A142" s="188"/>
      <c r="B142" s="188"/>
      <c r="C142" s="182"/>
      <c r="D142" s="182"/>
      <c r="E142" s="182"/>
      <c r="F142" s="182"/>
    </row>
    <row r="143" spans="1:6" s="58" customFormat="1" ht="12.75">
      <c r="A143" s="188"/>
      <c r="B143" s="188"/>
      <c r="C143" s="182"/>
      <c r="D143" s="182"/>
      <c r="E143" s="182"/>
      <c r="F143" s="182"/>
    </row>
    <row r="144" spans="1:6" s="58" customFormat="1" ht="12.75">
      <c r="A144" s="188"/>
      <c r="B144" s="188"/>
      <c r="C144" s="182"/>
      <c r="D144" s="182"/>
      <c r="E144" s="182"/>
      <c r="F144" s="182"/>
    </row>
    <row r="145" spans="1:6" s="58" customFormat="1" ht="12.75">
      <c r="A145" s="188"/>
      <c r="B145" s="188"/>
      <c r="C145" s="182"/>
      <c r="D145" s="182"/>
      <c r="E145" s="182"/>
      <c r="F145" s="182"/>
    </row>
    <row r="146" spans="1:6" s="58" customFormat="1" ht="12.75">
      <c r="A146" s="188"/>
      <c r="B146" s="188"/>
      <c r="C146" s="182"/>
      <c r="D146" s="182"/>
      <c r="E146" s="182"/>
      <c r="F146" s="182"/>
    </row>
    <row r="147" spans="1:6" s="58" customFormat="1" ht="12.75">
      <c r="A147" s="188"/>
      <c r="B147" s="188"/>
      <c r="C147" s="182"/>
      <c r="D147" s="182"/>
      <c r="E147" s="182"/>
      <c r="F147" s="182"/>
    </row>
    <row r="148" spans="1:6" s="58" customFormat="1" ht="12.75">
      <c r="A148" s="188"/>
      <c r="B148" s="188"/>
      <c r="C148" s="182"/>
      <c r="D148" s="182"/>
      <c r="E148" s="182"/>
      <c r="F148" s="182"/>
    </row>
    <row r="149" spans="1:6" s="58" customFormat="1" ht="12.75">
      <c r="A149" s="188"/>
      <c r="B149" s="188"/>
      <c r="C149" s="182"/>
      <c r="D149" s="182"/>
      <c r="E149" s="182"/>
      <c r="F149" s="182"/>
    </row>
    <row r="150" spans="1:6" s="58" customFormat="1" ht="12.75">
      <c r="A150" s="188"/>
      <c r="B150" s="188"/>
      <c r="C150" s="182"/>
      <c r="D150" s="182"/>
      <c r="E150" s="182"/>
      <c r="F150" s="182"/>
    </row>
    <row r="151" spans="1:6" s="58" customFormat="1" ht="12.75">
      <c r="A151" s="188"/>
      <c r="B151" s="188"/>
      <c r="C151" s="182"/>
      <c r="D151" s="182"/>
      <c r="E151" s="182"/>
      <c r="F151" s="182"/>
    </row>
    <row r="152" spans="1:6" s="58" customFormat="1" ht="12.75">
      <c r="A152" s="188"/>
      <c r="B152" s="188"/>
      <c r="C152" s="182"/>
      <c r="D152" s="182"/>
      <c r="E152" s="182"/>
      <c r="F152" s="182"/>
    </row>
    <row r="153" spans="1:6" s="58" customFormat="1" ht="12.75">
      <c r="A153" s="188"/>
      <c r="B153" s="188"/>
      <c r="C153" s="182"/>
      <c r="D153" s="182"/>
      <c r="E153" s="182"/>
      <c r="F153" s="182"/>
    </row>
    <row r="154" spans="1:6" s="58" customFormat="1" ht="12.75">
      <c r="A154" s="188"/>
      <c r="B154" s="188"/>
      <c r="C154" s="182"/>
      <c r="D154" s="182"/>
      <c r="E154" s="182"/>
      <c r="F154" s="182"/>
    </row>
    <row r="155" spans="1:6" s="58" customFormat="1" ht="12.75">
      <c r="A155" s="188"/>
      <c r="B155" s="188"/>
      <c r="C155" s="182"/>
      <c r="D155" s="182"/>
      <c r="E155" s="182"/>
      <c r="F155" s="182"/>
    </row>
    <row r="156" spans="1:6" s="58" customFormat="1" ht="12.75">
      <c r="A156" s="188"/>
      <c r="B156" s="188"/>
      <c r="C156" s="182"/>
      <c r="D156" s="182"/>
      <c r="E156" s="182"/>
      <c r="F156" s="182"/>
    </row>
    <row r="157" spans="1:6" s="58" customFormat="1" ht="12.75">
      <c r="A157" s="188"/>
      <c r="B157" s="188"/>
      <c r="C157" s="182"/>
      <c r="D157" s="182"/>
      <c r="E157" s="182"/>
      <c r="F157" s="182"/>
    </row>
    <row r="158" spans="1:6" s="58" customFormat="1" ht="12.75">
      <c r="A158" s="188"/>
      <c r="B158" s="188"/>
      <c r="C158" s="182"/>
      <c r="D158" s="182"/>
      <c r="E158" s="182"/>
      <c r="F158" s="182"/>
    </row>
    <row r="159" spans="1:6" s="58" customFormat="1" ht="12.75">
      <c r="A159" s="188"/>
      <c r="B159" s="188"/>
      <c r="C159" s="182"/>
      <c r="D159" s="182"/>
      <c r="E159" s="182"/>
      <c r="F159" s="182"/>
    </row>
    <row r="160" spans="1:6" s="58" customFormat="1" ht="12.75">
      <c r="A160" s="188"/>
      <c r="B160" s="188"/>
      <c r="C160" s="182"/>
      <c r="D160" s="182"/>
      <c r="E160" s="182"/>
      <c r="F160" s="182"/>
    </row>
    <row r="161" spans="1:6" s="58" customFormat="1" ht="12.75">
      <c r="A161" s="188"/>
      <c r="B161" s="188"/>
      <c r="C161" s="182"/>
      <c r="D161" s="182"/>
      <c r="E161" s="182"/>
      <c r="F161" s="182"/>
    </row>
    <row r="162" spans="1:6" s="58" customFormat="1" ht="12.75">
      <c r="A162" s="188"/>
      <c r="B162" s="188"/>
      <c r="C162" s="182"/>
      <c r="D162" s="182"/>
      <c r="E162" s="182"/>
      <c r="F162" s="182"/>
    </row>
    <row r="163" spans="1:6" s="58" customFormat="1" ht="12.75">
      <c r="A163" s="188"/>
      <c r="B163" s="188"/>
      <c r="C163" s="182"/>
      <c r="D163" s="182"/>
      <c r="E163" s="182"/>
      <c r="F163" s="182"/>
    </row>
    <row r="164" spans="1:6" s="58" customFormat="1" ht="12.75">
      <c r="A164" s="188"/>
      <c r="B164" s="188"/>
      <c r="C164" s="182"/>
      <c r="D164" s="182"/>
      <c r="E164" s="182"/>
      <c r="F164" s="182"/>
    </row>
    <row r="165" spans="1:6" s="58" customFormat="1" ht="12.75">
      <c r="A165" s="188"/>
      <c r="B165" s="188"/>
      <c r="C165" s="182"/>
      <c r="D165" s="182"/>
      <c r="E165" s="182"/>
      <c r="F165" s="182"/>
    </row>
    <row r="166" spans="1:6" s="58" customFormat="1" ht="12.75">
      <c r="A166" s="188"/>
      <c r="B166" s="188"/>
      <c r="C166" s="182"/>
      <c r="D166" s="182"/>
      <c r="E166" s="182"/>
      <c r="F166" s="182"/>
    </row>
    <row r="167" spans="1:6" s="58" customFormat="1" ht="12.75">
      <c r="A167" s="188"/>
      <c r="B167" s="188"/>
      <c r="C167" s="182"/>
      <c r="D167" s="182"/>
      <c r="E167" s="182"/>
      <c r="F167" s="182"/>
    </row>
    <row r="168" spans="1:6" s="58" customFormat="1" ht="12.75">
      <c r="A168" s="188"/>
      <c r="B168" s="188"/>
      <c r="C168" s="182"/>
      <c r="D168" s="182"/>
      <c r="E168" s="182"/>
      <c r="F168" s="182"/>
    </row>
    <row r="169" spans="1:6" s="58" customFormat="1" ht="12.75">
      <c r="A169" s="188"/>
      <c r="B169" s="188"/>
      <c r="C169" s="182"/>
      <c r="D169" s="182"/>
      <c r="E169" s="182"/>
      <c r="F169" s="182"/>
    </row>
    <row r="170" spans="1:6" s="58" customFormat="1" ht="12.75">
      <c r="A170" s="188"/>
      <c r="B170" s="188"/>
      <c r="C170" s="182"/>
      <c r="D170" s="182"/>
      <c r="E170" s="182"/>
      <c r="F170" s="182"/>
    </row>
    <row r="171" spans="1:6" s="58" customFormat="1" ht="12.75">
      <c r="A171" s="188"/>
      <c r="B171" s="188"/>
      <c r="C171" s="182"/>
      <c r="D171" s="182"/>
      <c r="E171" s="182"/>
      <c r="F171" s="182"/>
    </row>
    <row r="172" spans="1:6" s="58" customFormat="1" ht="12.75">
      <c r="A172" s="188"/>
      <c r="B172" s="188"/>
      <c r="C172" s="182"/>
      <c r="D172" s="182"/>
      <c r="E172" s="182"/>
      <c r="F172" s="182"/>
    </row>
    <row r="173" spans="1:6" s="58" customFormat="1" ht="12.75">
      <c r="A173" s="188"/>
      <c r="B173" s="188"/>
      <c r="C173" s="182"/>
      <c r="D173" s="182"/>
      <c r="E173" s="182"/>
      <c r="F173" s="182"/>
    </row>
    <row r="174" spans="1:6" s="58" customFormat="1" ht="12.75">
      <c r="A174" s="188"/>
      <c r="B174" s="188"/>
      <c r="C174" s="182"/>
      <c r="D174" s="182"/>
      <c r="E174" s="182"/>
      <c r="F174" s="182"/>
    </row>
    <row r="175" spans="1:6" s="58" customFormat="1" ht="12.75">
      <c r="A175" s="188"/>
      <c r="B175" s="188"/>
      <c r="C175" s="182"/>
      <c r="D175" s="182"/>
      <c r="E175" s="182"/>
      <c r="F175" s="182"/>
    </row>
    <row r="176" spans="1:6" s="58" customFormat="1" ht="12.75">
      <c r="A176" s="188"/>
      <c r="B176" s="188"/>
      <c r="C176" s="182"/>
      <c r="D176" s="182"/>
      <c r="E176" s="182"/>
      <c r="F176" s="182"/>
    </row>
    <row r="177" spans="1:6" s="58" customFormat="1" ht="12.75">
      <c r="A177" s="188"/>
      <c r="B177" s="188"/>
      <c r="C177" s="182"/>
      <c r="D177" s="182"/>
      <c r="E177" s="182"/>
      <c r="F177" s="182"/>
    </row>
    <row r="178" spans="1:6" s="58" customFormat="1" ht="12.75">
      <c r="A178" s="188"/>
      <c r="B178" s="188"/>
      <c r="C178" s="182"/>
      <c r="D178" s="182"/>
      <c r="E178" s="182"/>
      <c r="F178" s="182"/>
    </row>
    <row r="179" spans="1:6" s="58" customFormat="1" ht="12.75">
      <c r="A179" s="188"/>
      <c r="B179" s="188"/>
      <c r="C179" s="182"/>
      <c r="D179" s="182"/>
      <c r="E179" s="182"/>
      <c r="F179" s="182"/>
    </row>
    <row r="180" spans="1:6" s="58" customFormat="1" ht="12.75">
      <c r="A180" s="188"/>
      <c r="B180" s="188"/>
      <c r="C180" s="182"/>
      <c r="D180" s="182"/>
      <c r="E180" s="182"/>
      <c r="F180" s="182"/>
    </row>
    <row r="181" spans="1:6" s="58" customFormat="1" ht="12.75">
      <c r="A181" s="188"/>
      <c r="B181" s="188"/>
      <c r="C181" s="182"/>
      <c r="D181" s="182"/>
      <c r="E181" s="182"/>
      <c r="F181" s="182"/>
    </row>
    <row r="182" spans="1:6" s="58" customFormat="1" ht="12.75">
      <c r="A182" s="188"/>
      <c r="B182" s="188"/>
      <c r="C182" s="182"/>
      <c r="D182" s="182"/>
      <c r="E182" s="182"/>
      <c r="F182" s="182"/>
    </row>
    <row r="183" spans="1:6" s="58" customFormat="1" ht="12.75">
      <c r="A183" s="188"/>
      <c r="B183" s="188"/>
      <c r="C183" s="182"/>
      <c r="D183" s="182"/>
      <c r="E183" s="182"/>
      <c r="F183" s="182"/>
    </row>
    <row r="184" spans="1:6" s="58" customFormat="1" ht="12.75">
      <c r="A184" s="188"/>
      <c r="B184" s="188"/>
      <c r="C184" s="182"/>
      <c r="D184" s="182"/>
      <c r="E184" s="182"/>
      <c r="F184" s="182"/>
    </row>
    <row r="185" spans="1:6" s="58" customFormat="1" ht="12.75">
      <c r="A185" s="188"/>
      <c r="B185" s="188"/>
      <c r="C185" s="182"/>
      <c r="D185" s="182"/>
      <c r="E185" s="182"/>
      <c r="F185" s="182"/>
    </row>
    <row r="186" spans="1:6" s="58" customFormat="1" ht="12.75">
      <c r="A186" s="188"/>
      <c r="B186" s="188"/>
      <c r="C186" s="182"/>
      <c r="D186" s="182"/>
      <c r="E186" s="182"/>
      <c r="F186" s="182"/>
    </row>
    <row r="187" spans="1:6" s="58" customFormat="1" ht="12.75">
      <c r="A187" s="188"/>
      <c r="B187" s="188"/>
      <c r="C187" s="182"/>
      <c r="D187" s="182"/>
      <c r="E187" s="182"/>
      <c r="F187" s="182"/>
    </row>
    <row r="188" spans="1:6" s="58" customFormat="1" ht="12.75">
      <c r="A188" s="188"/>
      <c r="B188" s="188"/>
      <c r="C188" s="182"/>
      <c r="D188" s="182"/>
      <c r="E188" s="182"/>
      <c r="F188" s="182"/>
    </row>
    <row r="189" spans="1:6" s="58" customFormat="1" ht="12.75">
      <c r="A189" s="188"/>
      <c r="B189" s="188"/>
      <c r="C189" s="182"/>
      <c r="D189" s="182"/>
      <c r="E189" s="182"/>
      <c r="F189" s="182"/>
    </row>
    <row r="190" spans="1:6" s="58" customFormat="1" ht="12.75">
      <c r="A190" s="188"/>
      <c r="B190" s="188"/>
      <c r="C190" s="182"/>
      <c r="D190" s="182"/>
      <c r="E190" s="182"/>
      <c r="F190" s="182"/>
    </row>
    <row r="191" spans="1:6" s="58" customFormat="1" ht="12.75">
      <c r="A191" s="188"/>
      <c r="B191" s="188"/>
      <c r="C191" s="182"/>
      <c r="D191" s="182"/>
      <c r="E191" s="182"/>
      <c r="F191" s="182"/>
    </row>
    <row r="192" spans="1:6" s="58" customFormat="1" ht="12.75">
      <c r="A192" s="188"/>
      <c r="B192" s="188"/>
      <c r="C192" s="182"/>
      <c r="D192" s="182"/>
      <c r="E192" s="182"/>
      <c r="F192" s="182"/>
    </row>
    <row r="193" spans="1:6" s="58" customFormat="1" ht="12.75">
      <c r="A193" s="188"/>
      <c r="B193" s="188"/>
      <c r="C193" s="182"/>
      <c r="D193" s="182"/>
      <c r="E193" s="182"/>
      <c r="F193" s="182"/>
    </row>
    <row r="194" spans="1:6" s="58" customFormat="1" ht="12.75">
      <c r="A194" s="188"/>
      <c r="B194" s="188"/>
      <c r="C194" s="182"/>
      <c r="D194" s="182"/>
      <c r="E194" s="182"/>
      <c r="F194" s="182"/>
    </row>
    <row r="195" spans="1:6" s="58" customFormat="1" ht="12.75">
      <c r="A195" s="188"/>
      <c r="B195" s="188"/>
      <c r="C195" s="182"/>
      <c r="D195" s="182"/>
      <c r="E195" s="182"/>
      <c r="F195" s="182"/>
    </row>
    <row r="196" spans="1:6" s="58" customFormat="1" ht="12.75">
      <c r="A196" s="188"/>
      <c r="B196" s="188"/>
      <c r="C196" s="182"/>
      <c r="D196" s="182"/>
      <c r="E196" s="182"/>
      <c r="F196" s="182"/>
    </row>
    <row r="197" spans="1:6" s="58" customFormat="1" ht="12.75">
      <c r="A197" s="188"/>
      <c r="B197" s="188"/>
      <c r="C197" s="182"/>
      <c r="D197" s="182"/>
      <c r="E197" s="182"/>
      <c r="F197" s="182"/>
    </row>
    <row r="198" spans="1:6" s="58" customFormat="1" ht="12.75">
      <c r="A198" s="188"/>
      <c r="B198" s="188"/>
      <c r="C198" s="182"/>
      <c r="D198" s="182"/>
      <c r="E198" s="182"/>
      <c r="F198" s="182"/>
    </row>
    <row r="199" spans="1:6" s="58" customFormat="1" ht="12.75">
      <c r="A199" s="188"/>
      <c r="B199" s="188"/>
      <c r="C199" s="182"/>
      <c r="D199" s="182"/>
      <c r="E199" s="182"/>
      <c r="F199" s="182"/>
    </row>
    <row r="200" spans="1:6" s="58" customFormat="1" ht="12.75">
      <c r="A200" s="188"/>
      <c r="B200" s="188"/>
      <c r="C200" s="182"/>
      <c r="D200" s="182"/>
      <c r="E200" s="182"/>
      <c r="F200" s="182"/>
    </row>
    <row r="201" spans="1:6" s="58" customFormat="1" ht="12.75">
      <c r="A201" s="188"/>
      <c r="B201" s="188"/>
      <c r="C201" s="182"/>
      <c r="D201" s="182"/>
      <c r="E201" s="182"/>
      <c r="F201" s="182"/>
    </row>
    <row r="202" spans="1:6" s="58" customFormat="1" ht="12.75">
      <c r="A202" s="188"/>
      <c r="B202" s="188"/>
      <c r="C202" s="182"/>
      <c r="D202" s="182"/>
      <c r="E202" s="182"/>
      <c r="F202" s="182"/>
    </row>
    <row r="203" spans="1:6" s="58" customFormat="1" ht="12.75">
      <c r="A203" s="188"/>
      <c r="B203" s="188"/>
      <c r="C203" s="182"/>
      <c r="D203" s="182"/>
      <c r="E203" s="182"/>
      <c r="F203" s="182"/>
    </row>
    <row r="204" spans="1:6" s="58" customFormat="1" ht="12.75">
      <c r="A204" s="188"/>
      <c r="B204" s="188"/>
      <c r="C204" s="182"/>
      <c r="D204" s="182"/>
      <c r="E204" s="182"/>
      <c r="F204" s="182"/>
    </row>
    <row r="205" spans="1:6" s="58" customFormat="1" ht="12.75">
      <c r="A205" s="188"/>
      <c r="B205" s="188"/>
      <c r="C205" s="182"/>
      <c r="D205" s="182"/>
      <c r="E205" s="182"/>
      <c r="F205" s="182"/>
    </row>
    <row r="206" spans="1:6" s="58" customFormat="1" ht="12.75">
      <c r="A206" s="188"/>
      <c r="B206" s="188"/>
      <c r="C206" s="182"/>
      <c r="D206" s="182"/>
      <c r="E206" s="182"/>
      <c r="F206" s="182"/>
    </row>
    <row r="207" spans="1:6" s="58" customFormat="1" ht="12.75">
      <c r="A207" s="188"/>
      <c r="B207" s="188"/>
      <c r="C207" s="182"/>
      <c r="D207" s="182"/>
      <c r="E207" s="182"/>
      <c r="F207" s="182"/>
    </row>
    <row r="208" spans="1:6" s="58" customFormat="1" ht="12.75">
      <c r="A208" s="188"/>
      <c r="B208" s="188"/>
      <c r="C208" s="182"/>
      <c r="D208" s="182"/>
      <c r="E208" s="182"/>
      <c r="F208" s="182"/>
    </row>
    <row r="209" spans="1:6" s="58" customFormat="1" ht="12.75">
      <c r="A209" s="188"/>
      <c r="B209" s="188"/>
      <c r="C209" s="182"/>
      <c r="D209" s="182"/>
      <c r="E209" s="182"/>
      <c r="F209" s="182"/>
    </row>
    <row r="210" spans="1:6" s="58" customFormat="1" ht="12.75">
      <c r="A210" s="188"/>
      <c r="B210" s="188"/>
      <c r="C210" s="182"/>
      <c r="D210" s="182"/>
      <c r="E210" s="182"/>
      <c r="F210" s="182"/>
    </row>
    <row r="211" spans="1:6" s="58" customFormat="1" ht="12.75">
      <c r="A211" s="188"/>
      <c r="B211" s="188"/>
      <c r="C211" s="182"/>
      <c r="D211" s="182"/>
      <c r="E211" s="182"/>
      <c r="F211" s="182"/>
    </row>
    <row r="212" spans="1:6" s="58" customFormat="1" ht="12.75">
      <c r="A212" s="188"/>
      <c r="B212" s="188"/>
      <c r="C212" s="182"/>
      <c r="D212" s="182"/>
      <c r="E212" s="182"/>
      <c r="F212" s="182"/>
    </row>
    <row r="213" spans="1:6" s="58" customFormat="1" ht="12.75">
      <c r="A213" s="188"/>
      <c r="B213" s="188"/>
      <c r="C213" s="182"/>
      <c r="D213" s="182"/>
      <c r="E213" s="182"/>
      <c r="F213" s="182"/>
    </row>
    <row r="214" spans="1:6" s="58" customFormat="1" ht="12.75">
      <c r="A214" s="188"/>
      <c r="B214" s="188"/>
      <c r="C214" s="182"/>
      <c r="D214" s="182"/>
      <c r="E214" s="182"/>
      <c r="F214" s="182"/>
    </row>
    <row r="215" spans="1:6" s="58" customFormat="1" ht="12.75">
      <c r="A215" s="188"/>
      <c r="B215" s="188"/>
      <c r="C215" s="182"/>
      <c r="D215" s="182"/>
      <c r="E215" s="182"/>
      <c r="F215" s="182"/>
    </row>
    <row r="216" spans="1:6" s="58" customFormat="1" ht="12.75">
      <c r="A216" s="188"/>
      <c r="B216" s="188"/>
      <c r="C216" s="182"/>
      <c r="D216" s="182"/>
      <c r="E216" s="182"/>
      <c r="F216" s="182"/>
    </row>
    <row r="217" spans="1:6" s="58" customFormat="1" ht="12.75">
      <c r="A217" s="188"/>
      <c r="B217" s="188"/>
      <c r="C217" s="182"/>
      <c r="D217" s="182"/>
      <c r="E217" s="182"/>
      <c r="F217" s="182"/>
    </row>
    <row r="218" spans="1:6" s="58" customFormat="1" ht="12.75">
      <c r="A218" s="188"/>
      <c r="B218" s="188"/>
      <c r="C218" s="182"/>
      <c r="D218" s="182"/>
      <c r="E218" s="182"/>
      <c r="F218" s="182"/>
    </row>
    <row r="219" spans="1:6" s="58" customFormat="1" ht="12.75">
      <c r="A219" s="188"/>
      <c r="B219" s="188"/>
      <c r="C219" s="182"/>
      <c r="D219" s="182"/>
      <c r="E219" s="182"/>
      <c r="F219" s="182"/>
    </row>
    <row r="220" spans="1:6" s="58" customFormat="1" ht="12.75">
      <c r="A220" s="188"/>
      <c r="B220" s="188"/>
      <c r="C220" s="182"/>
      <c r="D220" s="182"/>
      <c r="E220" s="182"/>
      <c r="F220" s="182"/>
    </row>
    <row r="221" spans="1:6" s="58" customFormat="1" ht="12.75">
      <c r="A221" s="188"/>
      <c r="B221" s="188"/>
      <c r="C221" s="182"/>
      <c r="D221" s="182"/>
      <c r="E221" s="182"/>
      <c r="F221" s="182"/>
    </row>
    <row r="222" spans="1:6" s="58" customFormat="1" ht="12.75">
      <c r="A222" s="188"/>
      <c r="B222" s="188"/>
      <c r="C222" s="182"/>
      <c r="D222" s="182"/>
      <c r="E222" s="182"/>
      <c r="F222" s="182"/>
    </row>
    <row r="223" spans="1:6" s="58" customFormat="1" ht="12.75">
      <c r="A223" s="188"/>
      <c r="B223" s="188"/>
      <c r="C223" s="182"/>
      <c r="D223" s="182"/>
      <c r="E223" s="182"/>
      <c r="F223" s="182"/>
    </row>
    <row r="224" spans="1:6" s="58" customFormat="1" ht="12.75">
      <c r="A224" s="188"/>
      <c r="B224" s="188"/>
      <c r="C224" s="182"/>
      <c r="D224" s="182"/>
      <c r="E224" s="182"/>
      <c r="F224" s="182"/>
    </row>
    <row r="225" spans="1:6" s="58" customFormat="1" ht="12.75">
      <c r="A225" s="188"/>
      <c r="B225" s="188"/>
      <c r="C225" s="182"/>
      <c r="D225" s="182"/>
      <c r="E225" s="182"/>
      <c r="F225" s="182"/>
    </row>
    <row r="226" spans="1:6" s="58" customFormat="1" ht="12.75">
      <c r="A226" s="188"/>
      <c r="B226" s="188"/>
      <c r="C226" s="182"/>
      <c r="D226" s="182"/>
      <c r="E226" s="182"/>
      <c r="F226" s="182"/>
    </row>
    <row r="227" spans="1:6" s="58" customFormat="1" ht="12.75">
      <c r="A227" s="188"/>
      <c r="B227" s="188"/>
      <c r="C227" s="182"/>
      <c r="D227" s="182"/>
      <c r="E227" s="182"/>
      <c r="F227" s="182"/>
    </row>
    <row r="228" spans="1:6" s="58" customFormat="1" ht="12.75">
      <c r="A228" s="188"/>
      <c r="B228" s="188"/>
      <c r="C228" s="182"/>
      <c r="D228" s="182"/>
      <c r="E228" s="182"/>
      <c r="F228" s="182"/>
    </row>
    <row r="229" spans="1:6" s="58" customFormat="1" ht="12.75">
      <c r="A229" s="188"/>
      <c r="B229" s="188"/>
      <c r="C229" s="182"/>
      <c r="D229" s="182"/>
      <c r="E229" s="182"/>
      <c r="F229" s="182"/>
    </row>
    <row r="230" spans="1:6" s="58" customFormat="1" ht="12.75">
      <c r="A230" s="188"/>
      <c r="B230" s="188"/>
      <c r="C230" s="182"/>
      <c r="D230" s="182"/>
      <c r="E230" s="182"/>
      <c r="F230" s="182"/>
    </row>
    <row r="231" spans="1:6" s="58" customFormat="1" ht="12.75">
      <c r="A231" s="188"/>
      <c r="B231" s="188"/>
      <c r="C231" s="182"/>
      <c r="D231" s="182"/>
      <c r="E231" s="182"/>
      <c r="F231" s="182"/>
    </row>
    <row r="232" spans="1:6" s="58" customFormat="1" ht="12.75">
      <c r="A232" s="188"/>
      <c r="B232" s="188"/>
      <c r="C232" s="182"/>
      <c r="D232" s="182"/>
      <c r="E232" s="182"/>
      <c r="F232" s="182"/>
    </row>
    <row r="233" spans="1:6" s="58" customFormat="1" ht="12.75">
      <c r="A233" s="188"/>
      <c r="B233" s="188"/>
      <c r="C233" s="182"/>
      <c r="D233" s="182"/>
      <c r="E233" s="182"/>
      <c r="F233" s="182"/>
    </row>
    <row r="234" spans="1:6" s="58" customFormat="1" ht="12.75">
      <c r="A234" s="188"/>
      <c r="B234" s="188"/>
      <c r="C234" s="182"/>
      <c r="D234" s="182"/>
      <c r="E234" s="182"/>
      <c r="F234" s="182"/>
    </row>
    <row r="235" spans="1:6" s="58" customFormat="1" ht="12.75">
      <c r="A235" s="188"/>
      <c r="B235" s="188"/>
      <c r="C235" s="182"/>
      <c r="D235" s="182"/>
      <c r="E235" s="182"/>
      <c r="F235" s="182"/>
    </row>
    <row r="236" spans="1:6" s="58" customFormat="1" ht="12.75">
      <c r="A236" s="188"/>
      <c r="B236" s="188"/>
      <c r="C236" s="182"/>
      <c r="D236" s="182"/>
      <c r="E236" s="182"/>
      <c r="F236" s="182"/>
    </row>
    <row r="237" spans="1:6" s="58" customFormat="1" ht="12.75">
      <c r="A237" s="188"/>
      <c r="B237" s="188"/>
      <c r="C237" s="182"/>
      <c r="D237" s="182"/>
      <c r="E237" s="182"/>
      <c r="F237" s="182"/>
    </row>
    <row r="238" spans="1:6" s="58" customFormat="1" ht="12.75">
      <c r="A238" s="188"/>
      <c r="B238" s="188"/>
      <c r="C238" s="182"/>
      <c r="D238" s="182"/>
      <c r="E238" s="182"/>
      <c r="F238" s="182"/>
    </row>
    <row r="239" spans="1:6" s="58" customFormat="1" ht="12.75">
      <c r="A239" s="188"/>
      <c r="B239" s="188"/>
      <c r="C239" s="182"/>
      <c r="D239" s="182"/>
      <c r="E239" s="182"/>
      <c r="F239" s="182"/>
    </row>
    <row r="240" spans="1:6" s="58" customFormat="1" ht="12.75">
      <c r="A240" s="188"/>
      <c r="B240" s="188"/>
      <c r="C240" s="182"/>
      <c r="D240" s="182"/>
      <c r="E240" s="182"/>
      <c r="F240" s="182"/>
    </row>
    <row r="241" spans="1:6" s="58" customFormat="1" ht="12.75">
      <c r="A241" s="188"/>
      <c r="B241" s="188"/>
      <c r="C241" s="182"/>
      <c r="D241" s="182"/>
      <c r="E241" s="182"/>
      <c r="F241" s="182"/>
    </row>
    <row r="242" spans="1:6" s="58" customFormat="1" ht="12.75">
      <c r="A242" s="188"/>
      <c r="B242" s="188"/>
      <c r="C242" s="182"/>
      <c r="D242" s="182"/>
      <c r="E242" s="182"/>
      <c r="F242" s="182"/>
    </row>
    <row r="243" spans="1:6" s="58" customFormat="1" ht="12.75">
      <c r="A243" s="188"/>
      <c r="B243" s="188"/>
      <c r="C243" s="182"/>
      <c r="D243" s="182"/>
      <c r="E243" s="182"/>
      <c r="F243" s="182"/>
    </row>
    <row r="244" spans="1:6" s="58" customFormat="1" ht="12.75">
      <c r="A244" s="188"/>
      <c r="B244" s="188"/>
      <c r="C244" s="182"/>
      <c r="D244" s="182"/>
      <c r="E244" s="182"/>
      <c r="F244" s="182"/>
    </row>
    <row r="245" spans="1:6" s="58" customFormat="1" ht="12.75">
      <c r="A245" s="188"/>
      <c r="B245" s="188"/>
      <c r="C245" s="182"/>
      <c r="D245" s="182"/>
      <c r="E245" s="182"/>
      <c r="F245" s="182"/>
    </row>
    <row r="246" spans="1:6" s="58" customFormat="1" ht="12.75">
      <c r="A246" s="188"/>
      <c r="B246" s="188"/>
      <c r="C246" s="182"/>
      <c r="D246" s="182"/>
      <c r="E246" s="182"/>
      <c r="F246" s="182"/>
    </row>
    <row r="247" spans="1:6" s="58" customFormat="1" ht="12.75">
      <c r="A247" s="188"/>
      <c r="B247" s="188"/>
      <c r="C247" s="182"/>
      <c r="D247" s="182"/>
      <c r="E247" s="182"/>
      <c r="F247" s="182"/>
    </row>
    <row r="248" spans="1:6" s="58" customFormat="1" ht="12.75">
      <c r="A248" s="188"/>
      <c r="B248" s="188"/>
      <c r="C248" s="182"/>
      <c r="D248" s="182"/>
      <c r="E248" s="182"/>
      <c r="F248" s="182"/>
    </row>
    <row r="249" spans="1:6" s="58" customFormat="1" ht="12.75">
      <c r="A249" s="188"/>
      <c r="B249" s="188"/>
      <c r="C249" s="182"/>
      <c r="D249" s="182"/>
      <c r="E249" s="182"/>
      <c r="F249" s="182"/>
    </row>
    <row r="250" spans="1:6" s="58" customFormat="1" ht="12.75">
      <c r="A250" s="188"/>
      <c r="B250" s="188"/>
      <c r="C250" s="182"/>
      <c r="D250" s="182"/>
      <c r="E250" s="182"/>
      <c r="F250" s="182"/>
    </row>
    <row r="251" spans="1:6" s="58" customFormat="1" ht="12.75">
      <c r="A251" s="188"/>
      <c r="B251" s="188"/>
      <c r="C251" s="182"/>
      <c r="D251" s="182"/>
      <c r="E251" s="182"/>
      <c r="F251" s="182"/>
    </row>
    <row r="252" spans="1:6" s="58" customFormat="1" ht="12.75">
      <c r="A252" s="188"/>
      <c r="B252" s="188"/>
      <c r="C252" s="182"/>
      <c r="D252" s="182"/>
      <c r="E252" s="182"/>
      <c r="F252" s="182"/>
    </row>
    <row r="253" spans="1:6" s="58" customFormat="1" ht="12.75">
      <c r="A253" s="188"/>
      <c r="B253" s="188"/>
      <c r="C253" s="182"/>
      <c r="D253" s="182"/>
      <c r="E253" s="182"/>
      <c r="F253" s="182"/>
    </row>
    <row r="254" spans="1:6" s="58" customFormat="1" ht="12.75">
      <c r="A254" s="188"/>
      <c r="B254" s="188"/>
      <c r="C254" s="182"/>
      <c r="D254" s="182"/>
      <c r="E254" s="182"/>
      <c r="F254" s="182"/>
    </row>
    <row r="255" spans="1:6" s="58" customFormat="1" ht="12.75">
      <c r="A255" s="188"/>
      <c r="B255" s="188"/>
      <c r="C255" s="182"/>
      <c r="D255" s="182"/>
      <c r="E255" s="182"/>
      <c r="F255" s="182"/>
    </row>
    <row r="256" spans="1:6" s="58" customFormat="1" ht="12.75">
      <c r="A256" s="188"/>
      <c r="B256" s="188"/>
      <c r="C256" s="182"/>
      <c r="D256" s="182"/>
      <c r="E256" s="182"/>
      <c r="F256" s="182"/>
    </row>
    <row r="257" spans="1:6" s="58" customFormat="1" ht="12.75">
      <c r="A257" s="188"/>
      <c r="B257" s="188"/>
      <c r="C257" s="182"/>
      <c r="D257" s="182"/>
      <c r="E257" s="182"/>
      <c r="F257" s="182"/>
    </row>
    <row r="258" spans="1:6" s="58" customFormat="1" ht="12.75">
      <c r="A258" s="188"/>
      <c r="B258" s="188"/>
      <c r="C258" s="182"/>
      <c r="D258" s="182"/>
      <c r="E258" s="182"/>
      <c r="F258" s="182"/>
    </row>
    <row r="259" spans="1:6" s="58" customFormat="1" ht="12.75">
      <c r="A259" s="188"/>
      <c r="B259" s="188"/>
      <c r="C259" s="182"/>
      <c r="D259" s="182"/>
      <c r="E259" s="182"/>
      <c r="F259" s="182"/>
    </row>
    <row r="260" spans="1:6" s="58" customFormat="1" ht="12.75">
      <c r="A260" s="188"/>
      <c r="B260" s="188"/>
      <c r="C260" s="182"/>
      <c r="D260" s="182"/>
      <c r="E260" s="182"/>
      <c r="F260" s="182"/>
    </row>
    <row r="261" spans="1:6" s="58" customFormat="1" ht="12.75">
      <c r="A261" s="188"/>
      <c r="B261" s="188"/>
      <c r="C261" s="182"/>
      <c r="D261" s="182"/>
      <c r="E261" s="182"/>
      <c r="F261" s="182"/>
    </row>
    <row r="262" spans="1:6" s="58" customFormat="1" ht="12.75">
      <c r="A262" s="188"/>
      <c r="B262" s="188"/>
      <c r="C262" s="182"/>
      <c r="D262" s="182"/>
      <c r="E262" s="182"/>
      <c r="F262" s="182"/>
    </row>
    <row r="263" spans="1:6" s="58" customFormat="1" ht="12.75">
      <c r="A263" s="188"/>
      <c r="B263" s="188"/>
      <c r="C263" s="182"/>
      <c r="D263" s="182"/>
      <c r="E263" s="182"/>
      <c r="F263" s="182"/>
    </row>
    <row r="264" spans="1:6" s="58" customFormat="1" ht="12.75">
      <c r="A264" s="188"/>
      <c r="B264" s="188"/>
      <c r="C264" s="182"/>
      <c r="D264" s="182"/>
      <c r="E264" s="182"/>
      <c r="F264" s="182"/>
    </row>
    <row r="265" spans="1:6" s="58" customFormat="1" ht="12.75">
      <c r="A265" s="188"/>
      <c r="B265" s="188"/>
      <c r="C265" s="182"/>
      <c r="D265" s="182"/>
      <c r="E265" s="182"/>
      <c r="F265" s="182"/>
    </row>
    <row r="266" spans="1:6" s="58" customFormat="1" ht="12.75">
      <c r="A266" s="188"/>
      <c r="B266" s="188"/>
      <c r="C266" s="182"/>
      <c r="D266" s="182"/>
      <c r="E266" s="182"/>
      <c r="F266" s="182"/>
    </row>
    <row r="267" spans="1:6" s="58" customFormat="1" ht="12.75">
      <c r="A267" s="188"/>
      <c r="B267" s="188"/>
      <c r="C267" s="182"/>
      <c r="D267" s="182"/>
      <c r="E267" s="182"/>
      <c r="F267" s="182"/>
    </row>
    <row r="268" spans="1:6" s="58" customFormat="1" ht="12.75">
      <c r="A268" s="188"/>
      <c r="B268" s="188"/>
      <c r="C268" s="182"/>
      <c r="D268" s="182"/>
      <c r="E268" s="182"/>
      <c r="F268" s="182"/>
    </row>
    <row r="269" spans="1:6" s="58" customFormat="1" ht="12.75">
      <c r="A269" s="188"/>
      <c r="B269" s="188"/>
      <c r="C269" s="182"/>
      <c r="D269" s="182"/>
      <c r="E269" s="182"/>
      <c r="F269" s="182"/>
    </row>
    <row r="270" spans="1:6" s="58" customFormat="1" ht="12.75">
      <c r="A270" s="188"/>
      <c r="B270" s="188"/>
      <c r="C270" s="182"/>
      <c r="D270" s="182"/>
      <c r="E270" s="182"/>
      <c r="F270" s="182"/>
    </row>
    <row r="271" spans="1:6" s="58" customFormat="1" ht="12.75">
      <c r="A271" s="188"/>
      <c r="B271" s="188"/>
      <c r="C271" s="182"/>
      <c r="D271" s="182"/>
      <c r="E271" s="182"/>
      <c r="F271" s="182"/>
    </row>
    <row r="272" spans="1:6" s="58" customFormat="1" ht="12.75">
      <c r="A272" s="188"/>
      <c r="B272" s="188"/>
      <c r="C272" s="182"/>
      <c r="D272" s="182"/>
      <c r="E272" s="182"/>
      <c r="F272" s="182"/>
    </row>
    <row r="273" spans="1:6" s="58" customFormat="1" ht="12.75">
      <c r="A273" s="188"/>
      <c r="B273" s="188"/>
      <c r="C273" s="182"/>
      <c r="D273" s="182"/>
      <c r="E273" s="182"/>
      <c r="F273" s="182"/>
    </row>
    <row r="274" spans="1:6" s="58" customFormat="1" ht="12.75">
      <c r="A274" s="188"/>
      <c r="B274" s="188"/>
      <c r="C274" s="182"/>
      <c r="D274" s="182"/>
      <c r="E274" s="182"/>
      <c r="F274" s="182"/>
    </row>
    <row r="275" spans="1:6" s="58" customFormat="1" ht="12.75">
      <c r="A275" s="188"/>
      <c r="B275" s="188"/>
      <c r="C275" s="182"/>
      <c r="D275" s="182"/>
      <c r="E275" s="182"/>
      <c r="F275" s="182"/>
    </row>
    <row r="276" spans="1:6" s="58" customFormat="1" ht="12.75">
      <c r="A276" s="188"/>
      <c r="B276" s="188"/>
      <c r="C276" s="182"/>
      <c r="D276" s="182"/>
      <c r="E276" s="182"/>
      <c r="F276" s="182"/>
    </row>
    <row r="277" spans="1:6" s="58" customFormat="1" ht="12.75">
      <c r="A277" s="188"/>
      <c r="B277" s="188"/>
      <c r="C277" s="182"/>
      <c r="D277" s="182"/>
      <c r="E277" s="182"/>
      <c r="F277" s="182"/>
    </row>
    <row r="278" spans="1:6" s="58" customFormat="1" ht="12.75">
      <c r="A278" s="188"/>
      <c r="B278" s="188"/>
      <c r="C278" s="182"/>
      <c r="D278" s="182"/>
      <c r="E278" s="182"/>
      <c r="F278" s="182"/>
    </row>
    <row r="279" spans="1:6" s="58" customFormat="1" ht="12.75">
      <c r="A279" s="188"/>
      <c r="B279" s="188"/>
      <c r="C279" s="182"/>
      <c r="D279" s="182"/>
      <c r="E279" s="182"/>
      <c r="F279" s="182"/>
    </row>
    <row r="280" spans="1:6" s="58" customFormat="1" ht="12.75">
      <c r="A280" s="188"/>
      <c r="B280" s="188"/>
      <c r="C280" s="182"/>
      <c r="D280" s="182"/>
      <c r="E280" s="182"/>
      <c r="F280" s="182"/>
    </row>
    <row r="281" spans="1:6" s="58" customFormat="1" ht="12.75">
      <c r="A281" s="188"/>
      <c r="B281" s="188"/>
      <c r="C281" s="182"/>
      <c r="D281" s="182"/>
      <c r="E281" s="182"/>
      <c r="F281" s="182"/>
    </row>
    <row r="282" spans="1:6" s="58" customFormat="1" ht="12.75">
      <c r="A282" s="188"/>
      <c r="B282" s="188"/>
      <c r="C282" s="182"/>
      <c r="D282" s="182"/>
      <c r="E282" s="182"/>
      <c r="F282" s="182"/>
    </row>
    <row r="283" spans="1:6" s="58" customFormat="1" ht="12.75">
      <c r="A283" s="188"/>
      <c r="B283" s="188"/>
      <c r="C283" s="182"/>
      <c r="D283" s="182"/>
      <c r="E283" s="182"/>
      <c r="F283" s="182"/>
    </row>
    <row r="284" spans="1:6" s="58" customFormat="1" ht="12.75">
      <c r="A284" s="188"/>
      <c r="B284" s="188"/>
      <c r="C284" s="182"/>
      <c r="D284" s="182"/>
      <c r="E284" s="182"/>
      <c r="F284" s="182"/>
    </row>
    <row r="285" spans="1:6" s="58" customFormat="1" ht="12.75">
      <c r="A285" s="188"/>
      <c r="B285" s="188"/>
      <c r="C285" s="182"/>
      <c r="D285" s="182"/>
      <c r="E285" s="182"/>
      <c r="F285" s="182"/>
    </row>
    <row r="286" spans="1:6" s="58" customFormat="1" ht="12.75">
      <c r="A286" s="188"/>
      <c r="B286" s="188"/>
      <c r="C286" s="182"/>
      <c r="D286" s="182"/>
      <c r="E286" s="182"/>
      <c r="F286" s="182"/>
    </row>
    <row r="287" spans="1:6" s="58" customFormat="1" ht="12.75">
      <c r="A287" s="188"/>
      <c r="B287" s="188"/>
      <c r="C287" s="182"/>
      <c r="D287" s="182"/>
      <c r="E287" s="182"/>
      <c r="F287" s="182"/>
    </row>
    <row r="288" spans="1:6" s="58" customFormat="1" ht="12.75">
      <c r="A288" s="188"/>
      <c r="B288" s="188"/>
      <c r="C288" s="182"/>
      <c r="D288" s="182"/>
      <c r="E288" s="182"/>
      <c r="F288" s="182"/>
    </row>
    <row r="289" spans="1:6" s="58" customFormat="1" ht="12.75">
      <c r="A289" s="188"/>
      <c r="B289" s="188"/>
      <c r="C289" s="182"/>
      <c r="D289" s="182"/>
      <c r="E289" s="182"/>
      <c r="F289" s="182"/>
    </row>
    <row r="290" spans="1:6" s="58" customFormat="1" ht="12.75">
      <c r="A290" s="188"/>
      <c r="B290" s="188"/>
      <c r="C290" s="182"/>
      <c r="D290" s="182"/>
      <c r="E290" s="182"/>
      <c r="F290" s="182"/>
    </row>
    <row r="291" spans="1:6" s="58" customFormat="1" ht="12.75">
      <c r="A291" s="188"/>
      <c r="B291" s="188"/>
      <c r="C291" s="182"/>
      <c r="D291" s="182"/>
      <c r="E291" s="182"/>
      <c r="F291" s="182"/>
    </row>
    <row r="292" spans="1:6" s="58" customFormat="1" ht="12.75">
      <c r="A292" s="188"/>
      <c r="B292" s="188"/>
      <c r="C292" s="182"/>
      <c r="D292" s="182"/>
      <c r="E292" s="182"/>
      <c r="F292" s="182"/>
    </row>
    <row r="293" spans="1:6" s="58" customFormat="1" ht="12.75">
      <c r="A293" s="188"/>
      <c r="B293" s="188"/>
      <c r="C293" s="182"/>
      <c r="D293" s="182"/>
      <c r="E293" s="182"/>
      <c r="F293" s="182"/>
    </row>
    <row r="294" spans="1:6" s="58" customFormat="1" ht="12.75">
      <c r="A294" s="188"/>
      <c r="B294" s="188"/>
      <c r="C294" s="182"/>
      <c r="D294" s="182"/>
      <c r="E294" s="182"/>
      <c r="F294" s="182"/>
    </row>
    <row r="295" spans="1:6" s="58" customFormat="1" ht="12.75">
      <c r="A295" s="188"/>
      <c r="B295" s="188"/>
      <c r="C295" s="182"/>
      <c r="D295" s="182"/>
      <c r="E295" s="182"/>
      <c r="F295" s="182"/>
    </row>
    <row r="296" spans="1:6" s="58" customFormat="1" ht="12.75">
      <c r="A296" s="188"/>
      <c r="B296" s="188"/>
      <c r="C296" s="182"/>
      <c r="D296" s="182"/>
      <c r="E296" s="182"/>
      <c r="F296" s="182"/>
    </row>
    <row r="297" spans="1:6" s="58" customFormat="1" ht="12.75">
      <c r="A297" s="188"/>
      <c r="B297" s="188"/>
      <c r="C297" s="182"/>
      <c r="D297" s="182"/>
      <c r="E297" s="182"/>
      <c r="F297" s="182"/>
    </row>
    <row r="298" spans="1:6" s="58" customFormat="1" ht="12.75">
      <c r="A298" s="188"/>
      <c r="B298" s="188"/>
      <c r="C298" s="182"/>
      <c r="D298" s="182"/>
      <c r="E298" s="182"/>
      <c r="F298" s="182"/>
    </row>
    <row r="299" spans="1:6" s="58" customFormat="1" ht="12.75">
      <c r="A299" s="188"/>
      <c r="B299" s="188"/>
      <c r="C299" s="182"/>
      <c r="D299" s="182"/>
      <c r="E299" s="182"/>
      <c r="F299" s="182"/>
    </row>
    <row r="300" spans="1:6" s="58" customFormat="1" ht="12.75">
      <c r="A300" s="188"/>
      <c r="B300" s="188"/>
      <c r="C300" s="182"/>
      <c r="D300" s="182"/>
      <c r="E300" s="182"/>
      <c r="F300" s="182"/>
    </row>
    <row r="301" spans="1:6" s="58" customFormat="1" ht="12.75">
      <c r="A301" s="188"/>
      <c r="B301" s="188"/>
      <c r="C301" s="182"/>
      <c r="D301" s="182"/>
      <c r="E301" s="182"/>
      <c r="F301" s="182"/>
    </row>
    <row r="302" spans="1:6" s="58" customFormat="1" ht="12.75">
      <c r="A302" s="188"/>
      <c r="B302" s="188"/>
      <c r="C302" s="182"/>
      <c r="D302" s="182"/>
      <c r="E302" s="182"/>
      <c r="F302" s="182"/>
    </row>
    <row r="303" spans="1:6" s="58" customFormat="1" ht="12.75">
      <c r="A303" s="188"/>
      <c r="B303" s="188"/>
      <c r="C303" s="182"/>
      <c r="D303" s="182"/>
      <c r="E303" s="182"/>
      <c r="F303" s="182"/>
    </row>
    <row r="304" spans="1:6" s="58" customFormat="1" ht="12.75">
      <c r="A304" s="188"/>
      <c r="B304" s="188"/>
      <c r="C304" s="182"/>
      <c r="D304" s="182"/>
      <c r="E304" s="182"/>
      <c r="F304" s="182"/>
    </row>
    <row r="305" spans="1:6" s="58" customFormat="1" ht="12.75">
      <c r="A305" s="188"/>
      <c r="B305" s="188"/>
      <c r="C305" s="182"/>
      <c r="D305" s="182"/>
      <c r="E305" s="182"/>
      <c r="F305" s="182"/>
    </row>
    <row r="306" spans="1:6" s="58" customFormat="1" ht="12.75">
      <c r="A306" s="188"/>
      <c r="B306" s="188"/>
      <c r="C306" s="182"/>
      <c r="D306" s="182"/>
      <c r="E306" s="182"/>
      <c r="F306" s="182"/>
    </row>
    <row r="307" spans="1:6" s="58" customFormat="1" ht="12.75">
      <c r="A307" s="188"/>
      <c r="B307" s="188"/>
      <c r="C307" s="182"/>
      <c r="D307" s="182"/>
      <c r="E307" s="182"/>
      <c r="F307" s="182"/>
    </row>
    <row r="308" spans="1:6" s="58" customFormat="1" ht="12.75">
      <c r="A308" s="188"/>
      <c r="B308" s="188"/>
      <c r="C308" s="182"/>
      <c r="D308" s="182"/>
      <c r="E308" s="182"/>
      <c r="F308" s="182"/>
    </row>
    <row r="309" spans="1:6" s="58" customFormat="1" ht="12.75">
      <c r="A309" s="188"/>
      <c r="B309" s="188"/>
      <c r="C309" s="182"/>
      <c r="D309" s="182"/>
      <c r="E309" s="182"/>
      <c r="F309" s="182"/>
    </row>
    <row r="310" spans="1:6" s="58" customFormat="1" ht="12.75">
      <c r="A310" s="188"/>
      <c r="B310" s="188"/>
      <c r="C310" s="182"/>
      <c r="D310" s="182"/>
      <c r="E310" s="182"/>
      <c r="F310" s="182"/>
    </row>
    <row r="311" spans="1:6" s="58" customFormat="1" ht="12.75">
      <c r="A311" s="188"/>
      <c r="B311" s="188"/>
      <c r="C311" s="182"/>
      <c r="D311" s="182"/>
      <c r="E311" s="182"/>
      <c r="F311" s="182"/>
    </row>
    <row r="312" spans="1:6" s="58" customFormat="1" ht="12.75">
      <c r="A312" s="188"/>
      <c r="B312" s="188"/>
      <c r="C312" s="182"/>
      <c r="D312" s="182"/>
      <c r="E312" s="182"/>
      <c r="F312" s="182"/>
    </row>
    <row r="313" spans="1:6" s="58" customFormat="1" ht="12.75">
      <c r="A313" s="188"/>
      <c r="B313" s="188"/>
      <c r="C313" s="182"/>
      <c r="D313" s="182"/>
      <c r="E313" s="182"/>
      <c r="F313" s="182"/>
    </row>
    <row r="314" spans="1:6" s="58" customFormat="1" ht="12.75">
      <c r="A314" s="188"/>
      <c r="B314" s="188"/>
      <c r="C314" s="182"/>
      <c r="D314" s="182"/>
      <c r="E314" s="182"/>
      <c r="F314" s="182"/>
    </row>
    <row r="315" spans="1:6" s="58" customFormat="1" ht="12.75">
      <c r="A315" s="188"/>
      <c r="B315" s="188"/>
      <c r="C315" s="182"/>
      <c r="D315" s="182"/>
      <c r="E315" s="182"/>
      <c r="F315" s="182"/>
    </row>
    <row r="316" spans="1:6" s="58" customFormat="1" ht="12.75">
      <c r="A316" s="188"/>
      <c r="B316" s="188"/>
      <c r="C316" s="182"/>
      <c r="D316" s="182"/>
      <c r="E316" s="182"/>
      <c r="F316" s="182"/>
    </row>
    <row r="317" spans="1:6" s="58" customFormat="1" ht="12.75">
      <c r="A317" s="188"/>
      <c r="B317" s="188"/>
      <c r="C317" s="182"/>
      <c r="D317" s="182"/>
      <c r="E317" s="182"/>
      <c r="F317" s="182"/>
    </row>
    <row r="318" spans="1:6" s="58" customFormat="1" ht="12.75">
      <c r="A318" s="188"/>
      <c r="B318" s="188"/>
      <c r="C318" s="182"/>
      <c r="D318" s="182"/>
      <c r="E318" s="182"/>
      <c r="F318" s="182"/>
    </row>
    <row r="319" spans="1:6" s="58" customFormat="1" ht="12.75">
      <c r="A319" s="188"/>
      <c r="B319" s="188"/>
      <c r="C319" s="182"/>
      <c r="D319" s="182"/>
      <c r="E319" s="182"/>
      <c r="F319" s="182"/>
    </row>
    <row r="320" spans="1:6" s="58" customFormat="1" ht="12.75">
      <c r="A320" s="188"/>
      <c r="B320" s="188"/>
      <c r="C320" s="182"/>
      <c r="D320" s="182"/>
      <c r="E320" s="182"/>
      <c r="F320" s="182"/>
    </row>
    <row r="321" spans="1:6" s="58" customFormat="1" ht="12.75">
      <c r="A321" s="188"/>
      <c r="B321" s="188"/>
      <c r="C321" s="182"/>
      <c r="D321" s="182"/>
      <c r="E321" s="182"/>
      <c r="F321" s="182"/>
    </row>
    <row r="322" spans="1:6" s="58" customFormat="1" ht="12.75">
      <c r="A322" s="188"/>
      <c r="B322" s="188"/>
      <c r="C322" s="182"/>
      <c r="D322" s="182"/>
      <c r="E322" s="182"/>
      <c r="F322" s="182"/>
    </row>
    <row r="323" spans="1:6" s="58" customFormat="1" ht="12.75">
      <c r="A323" s="188"/>
      <c r="B323" s="188"/>
      <c r="C323" s="182"/>
      <c r="D323" s="182"/>
      <c r="E323" s="182"/>
      <c r="F323" s="182"/>
    </row>
    <row r="324" spans="1:6" s="58" customFormat="1" ht="12.75">
      <c r="A324" s="188"/>
      <c r="B324" s="188"/>
      <c r="C324" s="182"/>
      <c r="D324" s="182"/>
      <c r="E324" s="182"/>
      <c r="F324" s="182"/>
    </row>
    <row r="325" spans="1:6" s="58" customFormat="1" ht="12.75">
      <c r="A325" s="188"/>
      <c r="B325" s="188"/>
      <c r="C325" s="182"/>
      <c r="D325" s="182"/>
      <c r="E325" s="182"/>
      <c r="F325" s="182"/>
    </row>
    <row r="326" spans="1:6" s="58" customFormat="1" ht="12.75">
      <c r="A326" s="188"/>
      <c r="B326" s="188"/>
      <c r="C326" s="182"/>
      <c r="D326" s="182"/>
      <c r="E326" s="182"/>
      <c r="F326" s="182"/>
    </row>
    <row r="327" spans="1:6" s="58" customFormat="1" ht="12.75">
      <c r="A327" s="188"/>
      <c r="B327" s="188"/>
      <c r="C327" s="182"/>
      <c r="D327" s="182"/>
      <c r="E327" s="182"/>
      <c r="F327" s="182"/>
    </row>
    <row r="328" spans="1:6" s="58" customFormat="1" ht="12.75">
      <c r="A328" s="188"/>
      <c r="B328" s="188"/>
      <c r="C328" s="182"/>
      <c r="D328" s="182"/>
      <c r="E328" s="182"/>
      <c r="F328" s="182"/>
    </row>
    <row r="329" spans="1:6" s="58" customFormat="1" ht="12.75">
      <c r="A329" s="188"/>
      <c r="B329" s="188"/>
      <c r="C329" s="182"/>
      <c r="D329" s="182"/>
      <c r="E329" s="182"/>
      <c r="F329" s="182"/>
    </row>
    <row r="330" spans="1:6" s="58" customFormat="1" ht="12.75">
      <c r="A330" s="188"/>
      <c r="B330" s="188"/>
      <c r="C330" s="182"/>
      <c r="D330" s="182"/>
      <c r="E330" s="182"/>
      <c r="F330" s="182"/>
    </row>
    <row r="331" spans="1:6" s="58" customFormat="1" ht="12.75">
      <c r="A331" s="188"/>
      <c r="B331" s="188"/>
      <c r="C331" s="182"/>
      <c r="D331" s="182"/>
      <c r="E331" s="182"/>
      <c r="F331" s="182"/>
    </row>
    <row r="332" spans="1:6" s="58" customFormat="1" ht="12.75">
      <c r="A332" s="188"/>
      <c r="B332" s="188"/>
      <c r="C332" s="182"/>
      <c r="D332" s="182"/>
      <c r="E332" s="182"/>
      <c r="F332" s="182"/>
    </row>
    <row r="333" spans="1:6" s="58" customFormat="1" ht="12.75">
      <c r="A333" s="188"/>
      <c r="B333" s="188"/>
      <c r="C333" s="182"/>
      <c r="D333" s="182"/>
      <c r="E333" s="182"/>
      <c r="F333" s="182"/>
    </row>
    <row r="334" spans="1:6" s="58" customFormat="1" ht="12.75">
      <c r="A334" s="188"/>
      <c r="B334" s="188"/>
      <c r="C334" s="182"/>
      <c r="D334" s="182"/>
      <c r="E334" s="182"/>
      <c r="F334" s="182"/>
    </row>
    <row r="335" spans="1:6" s="58" customFormat="1" ht="12.75">
      <c r="A335" s="188"/>
      <c r="B335" s="188"/>
      <c r="C335" s="182"/>
      <c r="D335" s="182"/>
      <c r="E335" s="182"/>
      <c r="F335" s="182"/>
    </row>
    <row r="336" spans="1:6" s="58" customFormat="1" ht="12.75">
      <c r="A336" s="188"/>
      <c r="B336" s="188"/>
      <c r="C336" s="182"/>
      <c r="D336" s="182"/>
      <c r="E336" s="182"/>
      <c r="F336" s="182"/>
    </row>
    <row r="337" spans="1:6" s="58" customFormat="1" ht="12.75">
      <c r="A337" s="188"/>
      <c r="B337" s="188"/>
      <c r="C337" s="182"/>
      <c r="D337" s="182"/>
      <c r="E337" s="182"/>
      <c r="F337" s="182"/>
    </row>
    <row r="338" spans="1:6" s="58" customFormat="1" ht="12.75">
      <c r="A338" s="188"/>
      <c r="B338" s="188"/>
      <c r="C338" s="182"/>
      <c r="D338" s="182"/>
      <c r="E338" s="182"/>
      <c r="F338" s="182"/>
    </row>
    <row r="339" spans="1:6" s="58" customFormat="1" ht="12.75">
      <c r="A339" s="188"/>
      <c r="B339" s="188"/>
      <c r="C339" s="182"/>
      <c r="D339" s="182"/>
      <c r="E339" s="182"/>
      <c r="F339" s="182"/>
    </row>
    <row r="340" spans="1:6" s="58" customFormat="1" ht="12.75">
      <c r="A340" s="188"/>
      <c r="B340" s="188"/>
      <c r="C340" s="182"/>
      <c r="D340" s="182"/>
      <c r="E340" s="182"/>
      <c r="F340" s="182"/>
    </row>
    <row r="341" spans="1:6" s="58" customFormat="1" ht="12.75">
      <c r="A341" s="188"/>
      <c r="B341" s="188"/>
      <c r="C341" s="182"/>
      <c r="D341" s="182"/>
      <c r="E341" s="182"/>
      <c r="F341" s="182"/>
    </row>
    <row r="342" spans="1:6" s="58" customFormat="1" ht="12.75">
      <c r="A342" s="188"/>
      <c r="B342" s="188"/>
      <c r="C342" s="182"/>
      <c r="D342" s="182"/>
      <c r="E342" s="182"/>
      <c r="F342" s="182"/>
    </row>
    <row r="343" spans="1:6" s="58" customFormat="1" ht="12.75">
      <c r="A343" s="188"/>
      <c r="B343" s="188"/>
      <c r="C343" s="182"/>
      <c r="D343" s="182"/>
      <c r="E343" s="182"/>
      <c r="F343" s="182"/>
    </row>
    <row r="344" spans="1:6" s="58" customFormat="1" ht="12.75">
      <c r="A344" s="188"/>
      <c r="B344" s="188"/>
      <c r="C344" s="182"/>
      <c r="D344" s="182"/>
      <c r="E344" s="182"/>
      <c r="F344" s="182"/>
    </row>
    <row r="345" spans="1:6" s="58" customFormat="1" ht="12.75">
      <c r="A345" s="188"/>
      <c r="B345" s="188"/>
      <c r="C345" s="182"/>
      <c r="D345" s="182"/>
      <c r="E345" s="182"/>
      <c r="F345" s="182"/>
    </row>
    <row r="346" spans="1:6" s="58" customFormat="1" ht="12.75">
      <c r="A346" s="188"/>
      <c r="B346" s="188"/>
      <c r="C346" s="182"/>
      <c r="D346" s="182"/>
      <c r="E346" s="182"/>
      <c r="F346" s="182"/>
    </row>
    <row r="347" spans="1:6" s="58" customFormat="1" ht="12.75">
      <c r="A347" s="188"/>
      <c r="B347" s="188"/>
      <c r="C347" s="182"/>
      <c r="D347" s="182"/>
      <c r="E347" s="182"/>
      <c r="F347" s="182"/>
    </row>
    <row r="348" spans="1:6" s="58" customFormat="1" ht="12.75">
      <c r="A348" s="188"/>
      <c r="B348" s="188"/>
      <c r="C348" s="182"/>
      <c r="D348" s="182"/>
      <c r="E348" s="182"/>
      <c r="F348" s="182"/>
    </row>
    <row r="349" spans="1:6" s="58" customFormat="1" ht="12.75">
      <c r="A349" s="188"/>
      <c r="B349" s="188"/>
      <c r="C349" s="182"/>
      <c r="D349" s="182"/>
      <c r="E349" s="182"/>
      <c r="F349" s="182"/>
    </row>
    <row r="350" spans="1:6" s="58" customFormat="1" ht="12.75">
      <c r="A350" s="188"/>
      <c r="B350" s="188"/>
      <c r="C350" s="182"/>
      <c r="D350" s="182"/>
      <c r="E350" s="182"/>
      <c r="F350" s="182"/>
    </row>
    <row r="351" spans="1:6" s="58" customFormat="1" ht="12.75">
      <c r="A351" s="188"/>
      <c r="B351" s="188"/>
      <c r="C351" s="182"/>
      <c r="D351" s="182"/>
      <c r="E351" s="182"/>
      <c r="F351" s="182"/>
    </row>
    <row r="352" spans="1:6" s="58" customFormat="1" ht="12.75">
      <c r="A352" s="188"/>
      <c r="B352" s="188"/>
      <c r="C352" s="182"/>
      <c r="D352" s="182"/>
      <c r="E352" s="182"/>
      <c r="F352" s="182"/>
    </row>
    <row r="353" spans="1:6" s="58" customFormat="1" ht="12.75">
      <c r="A353" s="188"/>
      <c r="B353" s="188"/>
      <c r="C353" s="182"/>
      <c r="D353" s="182"/>
      <c r="E353" s="182"/>
      <c r="F353" s="182"/>
    </row>
    <row r="354" spans="1:6" s="58" customFormat="1" ht="12.75">
      <c r="A354" s="188"/>
      <c r="B354" s="188"/>
      <c r="C354" s="182"/>
      <c r="D354" s="182"/>
      <c r="E354" s="182"/>
      <c r="F354" s="182"/>
    </row>
    <row r="355" spans="1:6" s="58" customFormat="1" ht="12.75">
      <c r="A355" s="188"/>
      <c r="B355" s="188"/>
      <c r="C355" s="182"/>
      <c r="D355" s="182"/>
      <c r="E355" s="182"/>
      <c r="F355" s="182"/>
    </row>
    <row r="356" spans="1:6" s="58" customFormat="1" ht="12.75">
      <c r="A356" s="188"/>
      <c r="B356" s="188"/>
      <c r="C356" s="182"/>
      <c r="D356" s="182"/>
      <c r="E356" s="182"/>
      <c r="F356" s="182"/>
    </row>
    <row r="357" spans="1:6" s="58" customFormat="1" ht="12.75">
      <c r="A357" s="188"/>
      <c r="B357" s="188"/>
      <c r="C357" s="182"/>
      <c r="D357" s="182"/>
      <c r="E357" s="182"/>
      <c r="F357" s="182"/>
    </row>
    <row r="358" spans="1:6" s="58" customFormat="1" ht="12.75">
      <c r="A358" s="188"/>
      <c r="B358" s="188"/>
      <c r="C358" s="182"/>
      <c r="D358" s="182"/>
      <c r="E358" s="182"/>
      <c r="F358" s="182"/>
    </row>
    <row r="359" spans="1:6" s="58" customFormat="1" ht="12.75">
      <c r="A359" s="188"/>
      <c r="B359" s="188"/>
      <c r="C359" s="182"/>
      <c r="D359" s="182"/>
      <c r="E359" s="182"/>
      <c r="F359" s="182"/>
    </row>
    <row r="360" spans="1:6" s="58" customFormat="1" ht="12.75">
      <c r="A360" s="188"/>
      <c r="B360" s="188"/>
      <c r="C360" s="182"/>
      <c r="D360" s="182"/>
      <c r="E360" s="182"/>
      <c r="F360" s="182"/>
    </row>
    <row r="361" spans="1:6" s="58" customFormat="1" ht="12.75">
      <c r="A361" s="188"/>
      <c r="B361" s="188"/>
      <c r="C361" s="182"/>
      <c r="D361" s="182"/>
      <c r="E361" s="182"/>
      <c r="F361" s="182"/>
    </row>
    <row r="362" spans="1:6" s="58" customFormat="1" ht="12.75">
      <c r="A362" s="188"/>
      <c r="B362" s="188"/>
      <c r="C362" s="182"/>
      <c r="D362" s="182"/>
      <c r="E362" s="182"/>
      <c r="F362" s="182"/>
    </row>
    <row r="363" spans="1:6" s="58" customFormat="1" ht="12.75">
      <c r="A363" s="188"/>
      <c r="B363" s="188"/>
      <c r="C363" s="182"/>
      <c r="D363" s="182"/>
      <c r="E363" s="182"/>
      <c r="F363" s="182"/>
    </row>
    <row r="364" spans="1:6" s="58" customFormat="1" ht="12.75">
      <c r="A364" s="188"/>
      <c r="B364" s="188"/>
      <c r="C364" s="182"/>
      <c r="D364" s="182"/>
      <c r="E364" s="182"/>
      <c r="F364" s="182"/>
    </row>
    <row r="365" spans="1:6" s="58" customFormat="1" ht="12.75">
      <c r="A365" s="188"/>
      <c r="B365" s="188"/>
      <c r="C365" s="182"/>
      <c r="D365" s="182"/>
      <c r="E365" s="182"/>
      <c r="F365" s="182"/>
    </row>
    <row r="366" spans="1:6" s="58" customFormat="1" ht="12.75">
      <c r="A366" s="188"/>
      <c r="B366" s="188"/>
      <c r="C366" s="182"/>
      <c r="D366" s="182"/>
      <c r="E366" s="182"/>
      <c r="F366" s="182"/>
    </row>
    <row r="367" spans="1:6" s="58" customFormat="1" ht="12.75">
      <c r="A367" s="188"/>
      <c r="B367" s="188"/>
      <c r="C367" s="182"/>
      <c r="D367" s="182"/>
      <c r="E367" s="182"/>
      <c r="F367" s="182"/>
    </row>
    <row r="368" spans="1:6" s="58" customFormat="1" ht="12.75">
      <c r="A368" s="188"/>
      <c r="B368" s="188"/>
      <c r="C368" s="182"/>
      <c r="D368" s="182"/>
      <c r="E368" s="182"/>
      <c r="F368" s="182"/>
    </row>
    <row r="369" spans="1:6" s="58" customFormat="1" ht="12.75">
      <c r="A369" s="188"/>
      <c r="B369" s="188"/>
      <c r="C369" s="182"/>
      <c r="D369" s="182"/>
      <c r="E369" s="182"/>
      <c r="F369" s="182"/>
    </row>
    <row r="370" spans="1:6" s="58" customFormat="1" ht="12.75">
      <c r="A370" s="188"/>
      <c r="B370" s="188"/>
      <c r="C370" s="182"/>
      <c r="D370" s="182"/>
      <c r="E370" s="182"/>
      <c r="F370" s="182"/>
    </row>
    <row r="371" spans="1:6" s="58" customFormat="1" ht="12.75">
      <c r="A371" s="188"/>
      <c r="B371" s="188"/>
      <c r="C371" s="182"/>
      <c r="D371" s="182"/>
      <c r="E371" s="182"/>
      <c r="F371" s="182"/>
    </row>
    <row r="372" spans="1:6" s="58" customFormat="1" ht="12.75">
      <c r="A372" s="188"/>
      <c r="B372" s="188"/>
      <c r="C372" s="182"/>
      <c r="D372" s="182"/>
      <c r="E372" s="182"/>
      <c r="F372" s="182"/>
    </row>
    <row r="373" spans="1:6" s="58" customFormat="1" ht="12.75">
      <c r="A373" s="188"/>
      <c r="B373" s="188"/>
      <c r="C373" s="182"/>
      <c r="D373" s="182"/>
      <c r="E373" s="182"/>
      <c r="F373" s="182"/>
    </row>
    <row r="374" spans="1:6" s="58" customFormat="1" ht="12.75">
      <c r="A374" s="188"/>
      <c r="B374" s="188"/>
      <c r="C374" s="182"/>
      <c r="D374" s="182"/>
      <c r="E374" s="182"/>
      <c r="F374" s="182"/>
    </row>
    <row r="375" spans="1:6" s="58" customFormat="1" ht="12.75">
      <c r="A375" s="188"/>
      <c r="B375" s="188"/>
      <c r="C375" s="182"/>
      <c r="D375" s="182"/>
      <c r="E375" s="182"/>
      <c r="F375" s="182"/>
    </row>
    <row r="376" spans="1:6" s="58" customFormat="1" ht="12.75">
      <c r="A376" s="188"/>
      <c r="B376" s="188"/>
      <c r="C376" s="182"/>
      <c r="D376" s="182"/>
      <c r="E376" s="182"/>
      <c r="F376" s="182"/>
    </row>
    <row r="377" spans="1:6" s="58" customFormat="1" ht="12.75">
      <c r="A377" s="188"/>
      <c r="B377" s="188"/>
      <c r="C377" s="182"/>
      <c r="D377" s="182"/>
      <c r="E377" s="182"/>
      <c r="F377" s="182"/>
    </row>
    <row r="378" spans="1:6" s="58" customFormat="1" ht="12.75">
      <c r="A378" s="188"/>
      <c r="B378" s="188"/>
      <c r="C378" s="182"/>
      <c r="D378" s="182"/>
      <c r="E378" s="182"/>
      <c r="F378" s="182"/>
    </row>
    <row r="379" spans="1:6" s="58" customFormat="1" ht="12.75">
      <c r="A379" s="188"/>
      <c r="B379" s="188"/>
      <c r="C379" s="182"/>
      <c r="D379" s="182"/>
      <c r="E379" s="182"/>
      <c r="F379" s="182"/>
    </row>
    <row r="380" spans="1:6" s="58" customFormat="1" ht="12.75">
      <c r="A380" s="188"/>
      <c r="B380" s="188"/>
      <c r="C380" s="182"/>
      <c r="D380" s="182"/>
      <c r="E380" s="182"/>
      <c r="F380" s="182"/>
    </row>
    <row r="381" spans="1:6" s="58" customFormat="1" ht="12.75">
      <c r="A381" s="188"/>
      <c r="B381" s="188"/>
      <c r="C381" s="182"/>
      <c r="D381" s="182"/>
      <c r="E381" s="182"/>
      <c r="F381" s="182"/>
    </row>
    <row r="382" spans="1:6" s="58" customFormat="1" ht="12.75">
      <c r="A382" s="188"/>
      <c r="B382" s="188"/>
      <c r="C382" s="182"/>
      <c r="D382" s="182"/>
      <c r="E382" s="182"/>
      <c r="F382" s="182"/>
    </row>
    <row r="383" spans="1:6" s="58" customFormat="1" ht="12.75">
      <c r="A383" s="188"/>
      <c r="B383" s="188"/>
      <c r="C383" s="182"/>
      <c r="D383" s="182"/>
      <c r="E383" s="182"/>
      <c r="F383" s="182"/>
    </row>
    <row r="384" spans="1:6" s="58" customFormat="1" ht="12.75">
      <c r="A384" s="188"/>
      <c r="B384" s="188"/>
      <c r="C384" s="182"/>
      <c r="D384" s="182"/>
      <c r="E384" s="182"/>
      <c r="F384" s="182"/>
    </row>
    <row r="385" spans="1:6" s="58" customFormat="1" ht="12.75">
      <c r="A385" s="188"/>
      <c r="B385" s="188"/>
      <c r="C385" s="182"/>
      <c r="D385" s="182"/>
      <c r="E385" s="182"/>
      <c r="F385" s="182"/>
    </row>
    <row r="386" spans="1:6" s="58" customFormat="1" ht="12.75">
      <c r="A386" s="188"/>
      <c r="B386" s="188"/>
      <c r="C386" s="182"/>
      <c r="D386" s="182"/>
      <c r="E386" s="182"/>
      <c r="F386" s="182"/>
    </row>
    <row r="387" spans="1:6" s="58" customFormat="1" ht="12.75">
      <c r="A387" s="188"/>
      <c r="B387" s="188"/>
      <c r="C387" s="182"/>
      <c r="D387" s="182"/>
      <c r="E387" s="182"/>
      <c r="F387" s="182"/>
    </row>
    <row r="388" spans="1:6" s="58" customFormat="1" ht="12.75">
      <c r="A388" s="188"/>
      <c r="B388" s="188"/>
      <c r="C388" s="182"/>
      <c r="D388" s="182"/>
      <c r="E388" s="182"/>
      <c r="F388" s="182"/>
    </row>
    <row r="389" spans="1:6" s="58" customFormat="1" ht="12.75">
      <c r="A389" s="188"/>
      <c r="B389" s="188"/>
      <c r="C389" s="182"/>
      <c r="D389" s="182"/>
      <c r="E389" s="182"/>
      <c r="F389" s="182"/>
    </row>
    <row r="390" spans="1:6" s="58" customFormat="1" ht="12.75">
      <c r="A390" s="188"/>
      <c r="B390" s="188"/>
      <c r="C390" s="182"/>
      <c r="D390" s="182"/>
      <c r="E390" s="182"/>
      <c r="F390" s="182"/>
    </row>
    <row r="391" spans="1:6" s="58" customFormat="1" ht="12.75">
      <c r="A391" s="188"/>
      <c r="B391" s="188"/>
      <c r="C391" s="182"/>
      <c r="D391" s="182"/>
      <c r="E391" s="182"/>
      <c r="F391" s="182"/>
    </row>
    <row r="392" spans="1:6" s="58" customFormat="1" ht="12.75">
      <c r="A392" s="188"/>
      <c r="B392" s="188"/>
      <c r="C392" s="182"/>
      <c r="D392" s="182"/>
      <c r="E392" s="182"/>
      <c r="F392" s="182"/>
    </row>
    <row r="393" spans="1:6" s="58" customFormat="1" ht="12.75">
      <c r="A393" s="188"/>
      <c r="B393" s="188"/>
      <c r="C393" s="182"/>
      <c r="D393" s="182"/>
      <c r="E393" s="182"/>
      <c r="F393" s="182"/>
    </row>
    <row r="394" spans="1:6" s="58" customFormat="1" ht="12.75">
      <c r="A394" s="188"/>
      <c r="B394" s="188"/>
      <c r="C394" s="182"/>
      <c r="D394" s="182"/>
      <c r="E394" s="182"/>
      <c r="F394" s="182"/>
    </row>
    <row r="395" spans="1:6" s="58" customFormat="1" ht="12.75">
      <c r="A395" s="188"/>
      <c r="B395" s="188"/>
      <c r="C395" s="182"/>
      <c r="D395" s="182"/>
      <c r="E395" s="182"/>
      <c r="F395" s="182"/>
    </row>
    <row r="396" spans="1:6" s="58" customFormat="1" ht="12.75">
      <c r="A396" s="188"/>
      <c r="B396" s="188"/>
      <c r="C396" s="182"/>
      <c r="D396" s="182"/>
      <c r="E396" s="182"/>
      <c r="F396" s="182"/>
    </row>
    <row r="397" spans="1:6" s="58" customFormat="1" ht="12.75">
      <c r="A397" s="188"/>
      <c r="B397" s="188"/>
      <c r="C397" s="182"/>
      <c r="D397" s="182"/>
      <c r="E397" s="182"/>
      <c r="F397" s="182"/>
    </row>
    <row r="398" spans="1:6" s="58" customFormat="1" ht="12.75">
      <c r="A398" s="188"/>
      <c r="B398" s="188"/>
      <c r="C398" s="182"/>
      <c r="D398" s="182"/>
      <c r="E398" s="182"/>
      <c r="F398" s="182"/>
    </row>
    <row r="399" spans="1:6" s="58" customFormat="1" ht="12.75">
      <c r="A399" s="188"/>
      <c r="B399" s="188"/>
      <c r="C399" s="182"/>
      <c r="D399" s="182"/>
      <c r="E399" s="182"/>
      <c r="F399" s="182"/>
    </row>
    <row r="400" spans="1:6" s="58" customFormat="1" ht="12.75">
      <c r="A400" s="188"/>
      <c r="B400" s="188"/>
      <c r="C400" s="182"/>
      <c r="D400" s="182"/>
      <c r="E400" s="182"/>
      <c r="F400" s="182"/>
    </row>
    <row r="401" spans="1:6" s="58" customFormat="1" ht="12.75">
      <c r="A401" s="188"/>
      <c r="B401" s="188"/>
      <c r="C401" s="182"/>
      <c r="D401" s="182"/>
      <c r="E401" s="182"/>
      <c r="F401" s="182"/>
    </row>
    <row r="402" spans="1:6" s="58" customFormat="1" ht="12.75">
      <c r="A402" s="188"/>
      <c r="B402" s="188"/>
      <c r="C402" s="182"/>
      <c r="D402" s="182"/>
      <c r="E402" s="182"/>
      <c r="F402" s="182"/>
    </row>
    <row r="403" spans="1:6" s="58" customFormat="1" ht="12.75">
      <c r="A403" s="188"/>
      <c r="B403" s="188"/>
      <c r="C403" s="182"/>
      <c r="D403" s="182"/>
      <c r="E403" s="182"/>
      <c r="F403" s="182"/>
    </row>
    <row r="404" spans="1:6" s="58" customFormat="1" ht="12.75">
      <c r="A404" s="188"/>
      <c r="B404" s="188"/>
      <c r="C404" s="182"/>
      <c r="D404" s="182"/>
      <c r="E404" s="182"/>
      <c r="F404" s="182"/>
    </row>
    <row r="405" spans="1:6" s="58" customFormat="1" ht="12.75">
      <c r="A405" s="188"/>
      <c r="B405" s="188"/>
      <c r="C405" s="182"/>
      <c r="D405" s="182"/>
      <c r="E405" s="182"/>
      <c r="F405" s="182"/>
    </row>
    <row r="406" spans="1:6" s="58" customFormat="1" ht="12.75">
      <c r="A406" s="188"/>
      <c r="B406" s="188"/>
      <c r="C406" s="182"/>
      <c r="D406" s="182"/>
      <c r="E406" s="182"/>
      <c r="F406" s="182"/>
    </row>
    <row r="407" spans="1:6" s="58" customFormat="1" ht="12.75">
      <c r="A407" s="188"/>
      <c r="B407" s="188"/>
      <c r="C407" s="182"/>
      <c r="D407" s="182"/>
      <c r="E407" s="182"/>
      <c r="F407" s="182"/>
    </row>
    <row r="408" spans="1:6" s="58" customFormat="1" ht="12.75">
      <c r="A408" s="188"/>
      <c r="B408" s="188"/>
      <c r="C408" s="182"/>
      <c r="D408" s="182"/>
      <c r="E408" s="182"/>
      <c r="F408" s="182"/>
    </row>
    <row r="409" spans="1:6" s="58" customFormat="1" ht="12.75">
      <c r="A409" s="188"/>
      <c r="B409" s="188"/>
      <c r="C409" s="182"/>
      <c r="D409" s="182"/>
      <c r="E409" s="182"/>
      <c r="F409" s="182"/>
    </row>
    <row r="410" spans="1:6" s="58" customFormat="1" ht="12.75">
      <c r="A410" s="188"/>
      <c r="B410" s="188"/>
      <c r="C410" s="182"/>
      <c r="D410" s="182"/>
      <c r="E410" s="182"/>
      <c r="F410" s="182"/>
    </row>
    <row r="411" spans="1:6" s="58" customFormat="1" ht="12.75">
      <c r="A411" s="188"/>
      <c r="B411" s="188"/>
      <c r="C411" s="182"/>
      <c r="D411" s="182"/>
      <c r="E411" s="182"/>
      <c r="F411" s="182"/>
    </row>
    <row r="412" spans="1:6" s="58" customFormat="1" ht="12.75">
      <c r="A412" s="188"/>
      <c r="B412" s="188"/>
      <c r="C412" s="182"/>
      <c r="D412" s="182"/>
      <c r="E412" s="182"/>
      <c r="F412" s="182"/>
    </row>
    <row r="413" spans="1:6" s="58" customFormat="1" ht="12.75">
      <c r="A413" s="188"/>
      <c r="B413" s="188"/>
      <c r="C413" s="182"/>
      <c r="D413" s="182"/>
      <c r="E413" s="182"/>
      <c r="F413" s="182"/>
    </row>
    <row r="414" spans="1:6" s="58" customFormat="1" ht="12.75">
      <c r="A414" s="188"/>
      <c r="B414" s="188"/>
      <c r="C414" s="182"/>
      <c r="D414" s="182"/>
      <c r="E414" s="182"/>
      <c r="F414" s="182"/>
    </row>
    <row r="415" spans="1:6" s="58" customFormat="1" ht="12.75">
      <c r="A415" s="188"/>
      <c r="B415" s="188"/>
      <c r="C415" s="182"/>
      <c r="D415" s="182"/>
      <c r="E415" s="182"/>
      <c r="F415" s="182"/>
    </row>
    <row r="416" spans="1:6" s="58" customFormat="1" ht="12.75">
      <c r="A416" s="188"/>
      <c r="B416" s="188"/>
      <c r="C416" s="182"/>
      <c r="D416" s="182"/>
      <c r="E416" s="182"/>
      <c r="F416" s="182"/>
    </row>
    <row r="417" spans="1:6" s="58" customFormat="1" ht="12.75">
      <c r="A417" s="188"/>
      <c r="B417" s="188"/>
      <c r="C417" s="182"/>
      <c r="D417" s="182"/>
      <c r="E417" s="182"/>
      <c r="F417" s="182"/>
    </row>
    <row r="418" spans="1:6" s="58" customFormat="1" ht="12.75">
      <c r="A418" s="188"/>
      <c r="B418" s="188"/>
      <c r="C418" s="182"/>
      <c r="D418" s="182"/>
      <c r="E418" s="182"/>
      <c r="F418" s="182"/>
    </row>
    <row r="419" spans="1:6" s="58" customFormat="1" ht="12.75">
      <c r="A419" s="188"/>
      <c r="B419" s="188"/>
      <c r="C419" s="182"/>
      <c r="D419" s="182"/>
      <c r="E419" s="182"/>
      <c r="F419" s="182"/>
    </row>
    <row r="420" spans="1:6" s="58" customFormat="1" ht="12.75">
      <c r="A420" s="188"/>
      <c r="B420" s="188"/>
      <c r="C420" s="182"/>
      <c r="D420" s="182"/>
      <c r="E420" s="182"/>
      <c r="F420" s="182"/>
    </row>
    <row r="421" spans="1:6" s="58" customFormat="1" ht="12.75">
      <c r="A421" s="188"/>
      <c r="B421" s="188"/>
      <c r="C421" s="182"/>
      <c r="D421" s="182"/>
      <c r="E421" s="182"/>
      <c r="F421" s="182"/>
    </row>
    <row r="422" spans="1:6" s="58" customFormat="1" ht="12.75">
      <c r="A422" s="188"/>
      <c r="B422" s="188"/>
      <c r="C422" s="182"/>
      <c r="D422" s="182"/>
      <c r="E422" s="182"/>
      <c r="F422" s="182"/>
    </row>
    <row r="423" spans="1:6" s="58" customFormat="1" ht="12.75">
      <c r="A423" s="188"/>
      <c r="B423" s="188"/>
      <c r="C423" s="182"/>
      <c r="D423" s="182"/>
      <c r="E423" s="182"/>
      <c r="F423" s="182"/>
    </row>
    <row r="424" spans="1:6" s="58" customFormat="1" ht="12.75">
      <c r="A424" s="188"/>
      <c r="B424" s="188"/>
      <c r="C424" s="182"/>
      <c r="D424" s="182"/>
      <c r="E424" s="182"/>
      <c r="F424" s="182"/>
    </row>
    <row r="425" spans="1:6" s="58" customFormat="1" ht="12.75">
      <c r="A425" s="188"/>
      <c r="B425" s="188"/>
      <c r="C425" s="182"/>
      <c r="D425" s="182"/>
      <c r="E425" s="182"/>
      <c r="F425" s="182"/>
    </row>
    <row r="426" spans="1:6" s="58" customFormat="1" ht="12.75">
      <c r="A426" s="188"/>
      <c r="B426" s="188"/>
      <c r="C426" s="182"/>
      <c r="D426" s="182"/>
      <c r="E426" s="182"/>
      <c r="F426" s="182"/>
    </row>
    <row r="427" spans="1:6" s="58" customFormat="1" ht="12.75">
      <c r="A427" s="188"/>
      <c r="B427" s="188"/>
      <c r="C427" s="182"/>
      <c r="D427" s="182"/>
      <c r="E427" s="182"/>
      <c r="F427" s="182"/>
    </row>
    <row r="428" spans="1:6" s="58" customFormat="1" ht="12.75">
      <c r="A428" s="188"/>
      <c r="B428" s="188"/>
      <c r="C428" s="182"/>
      <c r="D428" s="182"/>
      <c r="E428" s="182"/>
      <c r="F428" s="182"/>
    </row>
    <row r="429" spans="1:6" s="58" customFormat="1" ht="12.75">
      <c r="A429" s="188"/>
      <c r="B429" s="188"/>
      <c r="C429" s="182"/>
      <c r="D429" s="182"/>
      <c r="E429" s="182"/>
      <c r="F429" s="182"/>
    </row>
    <row r="430" spans="1:6" s="58" customFormat="1" ht="12.75">
      <c r="A430" s="188"/>
      <c r="B430" s="188"/>
      <c r="C430" s="182"/>
      <c r="D430" s="182"/>
      <c r="E430" s="182"/>
      <c r="F430" s="182"/>
    </row>
    <row r="431" spans="1:6" s="58" customFormat="1" ht="12.75">
      <c r="A431" s="188"/>
      <c r="B431" s="188"/>
      <c r="C431" s="182"/>
      <c r="D431" s="182"/>
      <c r="E431" s="182"/>
      <c r="F431" s="182"/>
    </row>
    <row r="432" spans="1:6" s="58" customFormat="1" ht="12.75">
      <c r="A432" s="188"/>
      <c r="B432" s="188"/>
      <c r="C432" s="182"/>
      <c r="D432" s="182"/>
      <c r="E432" s="182"/>
      <c r="F432" s="182"/>
    </row>
    <row r="433" spans="1:6" s="58" customFormat="1" ht="12.75">
      <c r="A433" s="188"/>
      <c r="B433" s="188"/>
      <c r="C433" s="182"/>
      <c r="D433" s="182"/>
      <c r="E433" s="182"/>
      <c r="F433" s="182"/>
    </row>
    <row r="434" spans="1:6" s="58" customFormat="1" ht="12.75">
      <c r="A434" s="188"/>
      <c r="B434" s="188"/>
      <c r="C434" s="182"/>
      <c r="D434" s="182"/>
      <c r="E434" s="182"/>
      <c r="F434" s="182"/>
    </row>
    <row r="435" spans="1:6" s="58" customFormat="1" ht="12.75">
      <c r="A435" s="188"/>
      <c r="B435" s="188"/>
      <c r="C435" s="182"/>
      <c r="D435" s="182"/>
      <c r="E435" s="182"/>
      <c r="F435" s="182"/>
    </row>
    <row r="436" spans="1:6" s="58" customFormat="1" ht="12.75">
      <c r="A436" s="188"/>
      <c r="B436" s="188"/>
      <c r="C436" s="182"/>
      <c r="D436" s="182"/>
      <c r="E436" s="182"/>
      <c r="F436" s="182"/>
    </row>
    <row r="437" spans="1:6" s="58" customFormat="1" ht="12.75">
      <c r="A437" s="188"/>
      <c r="B437" s="188"/>
      <c r="C437" s="182"/>
      <c r="D437" s="182"/>
      <c r="E437" s="182"/>
      <c r="F437" s="182"/>
    </row>
    <row r="438" spans="1:6" s="58" customFormat="1" ht="12.75">
      <c r="A438" s="188"/>
      <c r="B438" s="188"/>
      <c r="C438" s="182"/>
      <c r="D438" s="182"/>
      <c r="E438" s="182"/>
      <c r="F438" s="182"/>
    </row>
    <row r="439" spans="1:6" s="58" customFormat="1" ht="12.75">
      <c r="A439" s="188"/>
      <c r="B439" s="188"/>
      <c r="C439" s="182"/>
      <c r="D439" s="182"/>
      <c r="E439" s="182"/>
      <c r="F439" s="182"/>
    </row>
    <row r="440" spans="1:6" s="58" customFormat="1" ht="12.75">
      <c r="A440" s="188"/>
      <c r="B440" s="188"/>
      <c r="C440" s="182"/>
      <c r="D440" s="182"/>
      <c r="E440" s="182"/>
      <c r="F440" s="182"/>
    </row>
    <row r="441" spans="1:6" s="58" customFormat="1" ht="12.75">
      <c r="A441" s="188"/>
      <c r="B441" s="188"/>
      <c r="C441" s="182"/>
      <c r="D441" s="182"/>
      <c r="E441" s="182"/>
      <c r="F441" s="182"/>
    </row>
    <row r="442" spans="1:6" s="58" customFormat="1" ht="12.75">
      <c r="A442" s="188"/>
      <c r="B442" s="188"/>
      <c r="C442" s="182"/>
      <c r="D442" s="182"/>
      <c r="E442" s="182"/>
      <c r="F442" s="182"/>
    </row>
    <row r="443" spans="1:6" s="58" customFormat="1" ht="12.75">
      <c r="A443" s="188"/>
      <c r="B443" s="188"/>
      <c r="C443" s="182"/>
      <c r="D443" s="182"/>
      <c r="E443" s="182"/>
      <c r="F443" s="182"/>
    </row>
    <row r="444" spans="1:6" s="58" customFormat="1" ht="12.75">
      <c r="A444" s="188"/>
      <c r="B444" s="188"/>
      <c r="C444" s="182"/>
      <c r="D444" s="182"/>
      <c r="E444" s="182"/>
      <c r="F444" s="182"/>
    </row>
    <row r="445" spans="1:6" s="58" customFormat="1" ht="12.75">
      <c r="A445" s="188"/>
      <c r="B445" s="188"/>
      <c r="C445" s="182"/>
      <c r="D445" s="182"/>
      <c r="E445" s="182"/>
      <c r="F445" s="182"/>
    </row>
    <row r="446" spans="1:6" s="58" customFormat="1" ht="12.75">
      <c r="A446" s="188"/>
      <c r="B446" s="188"/>
      <c r="C446" s="182"/>
      <c r="D446" s="182"/>
      <c r="E446" s="182"/>
      <c r="F446" s="182"/>
    </row>
    <row r="447" spans="1:6" s="58" customFormat="1" ht="12.75">
      <c r="A447" s="188"/>
      <c r="B447" s="188"/>
      <c r="C447" s="182"/>
      <c r="D447" s="182"/>
      <c r="E447" s="182"/>
      <c r="F447" s="182"/>
    </row>
    <row r="448" spans="1:6" s="58" customFormat="1" ht="12.75">
      <c r="A448" s="188"/>
      <c r="B448" s="188"/>
      <c r="C448" s="182"/>
      <c r="D448" s="182"/>
      <c r="E448" s="182"/>
      <c r="F448" s="182"/>
    </row>
    <row r="449" spans="1:6" s="58" customFormat="1" ht="12.75">
      <c r="A449" s="188"/>
      <c r="B449" s="188"/>
      <c r="C449" s="182"/>
      <c r="D449" s="182"/>
      <c r="E449" s="182"/>
      <c r="F449" s="182"/>
    </row>
    <row r="450" spans="1:6" s="58" customFormat="1" ht="12.75">
      <c r="A450" s="188"/>
      <c r="B450" s="188"/>
      <c r="C450" s="182"/>
      <c r="D450" s="182"/>
      <c r="E450" s="182"/>
      <c r="F450" s="182"/>
    </row>
    <row r="451" spans="1:6" s="58" customFormat="1" ht="12.75">
      <c r="A451" s="188"/>
      <c r="B451" s="188"/>
      <c r="C451" s="182"/>
      <c r="D451" s="182"/>
      <c r="E451" s="182"/>
      <c r="F451" s="182"/>
    </row>
    <row r="452" spans="1:6" s="58" customFormat="1" ht="12.75">
      <c r="A452" s="188"/>
      <c r="B452" s="188"/>
      <c r="C452" s="182"/>
      <c r="D452" s="182"/>
      <c r="E452" s="182"/>
      <c r="F452" s="182"/>
    </row>
    <row r="453" spans="1:6" s="58" customFormat="1" ht="12.75">
      <c r="A453" s="188"/>
      <c r="B453" s="188"/>
      <c r="C453" s="182"/>
      <c r="D453" s="182"/>
      <c r="E453" s="182"/>
      <c r="F453" s="182"/>
    </row>
    <row r="454" spans="1:6" s="58" customFormat="1" ht="12.75">
      <c r="A454" s="188"/>
      <c r="B454" s="188"/>
      <c r="C454" s="182"/>
      <c r="D454" s="182"/>
      <c r="E454" s="182"/>
      <c r="F454" s="182"/>
    </row>
    <row r="455" spans="1:6" s="58" customFormat="1" ht="12.75">
      <c r="A455" s="188"/>
      <c r="B455" s="188"/>
      <c r="C455" s="182"/>
      <c r="D455" s="182"/>
      <c r="E455" s="182"/>
      <c r="F455" s="182"/>
    </row>
    <row r="456" spans="1:6" s="58" customFormat="1" ht="12.75">
      <c r="A456" s="188"/>
      <c r="B456" s="188"/>
      <c r="C456" s="182"/>
      <c r="D456" s="182"/>
      <c r="E456" s="182"/>
      <c r="F456" s="182"/>
    </row>
    <row r="457" spans="1:6" s="58" customFormat="1" ht="12.75">
      <c r="A457" s="188"/>
      <c r="B457" s="188"/>
      <c r="C457" s="182"/>
      <c r="D457" s="182"/>
      <c r="E457" s="182"/>
      <c r="F457" s="182"/>
    </row>
    <row r="458" spans="1:6" s="58" customFormat="1" ht="12.75">
      <c r="A458" s="188"/>
      <c r="B458" s="188"/>
      <c r="C458" s="182"/>
      <c r="D458" s="182"/>
      <c r="E458" s="182"/>
      <c r="F458" s="182"/>
    </row>
    <row r="459" spans="1:6" s="58" customFormat="1" ht="12.75">
      <c r="A459" s="188"/>
      <c r="B459" s="188"/>
      <c r="C459" s="182"/>
      <c r="D459" s="182"/>
      <c r="E459" s="182"/>
      <c r="F459" s="182"/>
    </row>
    <row r="460" spans="1:6" s="58" customFormat="1" ht="12.75">
      <c r="A460" s="188"/>
      <c r="B460" s="188"/>
      <c r="C460" s="182"/>
      <c r="D460" s="182"/>
      <c r="E460" s="182"/>
      <c r="F460" s="182"/>
    </row>
    <row r="461" spans="1:6" s="58" customFormat="1" ht="12.75">
      <c r="A461" s="188"/>
      <c r="B461" s="188"/>
      <c r="C461" s="182"/>
      <c r="D461" s="182"/>
      <c r="E461" s="182"/>
      <c r="F461" s="182"/>
    </row>
    <row r="462" spans="1:6" s="58" customFormat="1" ht="12.75">
      <c r="A462" s="188"/>
      <c r="B462" s="188"/>
      <c r="C462" s="182"/>
      <c r="D462" s="182"/>
      <c r="E462" s="182"/>
      <c r="F462" s="182"/>
    </row>
    <row r="463" spans="1:6" s="58" customFormat="1" ht="12.75">
      <c r="A463" s="188"/>
      <c r="B463" s="188"/>
      <c r="C463" s="182"/>
      <c r="D463" s="182"/>
      <c r="E463" s="182"/>
      <c r="F463" s="182"/>
    </row>
    <row r="464" spans="1:6" s="58" customFormat="1" ht="12.75">
      <c r="A464" s="188"/>
      <c r="B464" s="188"/>
      <c r="C464" s="182"/>
      <c r="D464" s="182"/>
      <c r="E464" s="182"/>
      <c r="F464" s="182"/>
    </row>
    <row r="465" spans="1:6" s="58" customFormat="1" ht="12.75">
      <c r="A465" s="188"/>
      <c r="B465" s="188"/>
      <c r="C465" s="182"/>
      <c r="D465" s="182"/>
      <c r="E465" s="182"/>
      <c r="F465" s="182"/>
    </row>
    <row r="466" spans="1:6" s="58" customFormat="1" ht="12.75">
      <c r="A466" s="188"/>
      <c r="B466" s="188"/>
      <c r="C466" s="182"/>
      <c r="D466" s="182"/>
      <c r="E466" s="182"/>
      <c r="F466" s="182"/>
    </row>
    <row r="467" spans="1:6" s="58" customFormat="1" ht="12.75">
      <c r="A467" s="188"/>
      <c r="B467" s="188"/>
      <c r="C467" s="182"/>
      <c r="D467" s="182"/>
      <c r="E467" s="182"/>
      <c r="F467" s="182"/>
    </row>
    <row r="468" spans="1:6" s="58" customFormat="1" ht="12.75">
      <c r="A468" s="188"/>
      <c r="B468" s="188"/>
      <c r="C468" s="182"/>
      <c r="D468" s="182"/>
      <c r="E468" s="182"/>
      <c r="F468" s="182"/>
    </row>
    <row r="469" spans="1:6" s="58" customFormat="1" ht="12.75">
      <c r="A469" s="188"/>
      <c r="B469" s="188"/>
      <c r="C469" s="182"/>
      <c r="D469" s="182"/>
      <c r="E469" s="182"/>
      <c r="F469" s="182"/>
    </row>
    <row r="470" spans="1:6" s="58" customFormat="1" ht="12.75">
      <c r="A470" s="188"/>
      <c r="B470" s="188"/>
      <c r="C470" s="182"/>
      <c r="D470" s="182"/>
      <c r="E470" s="182"/>
      <c r="F470" s="182"/>
    </row>
    <row r="471" spans="1:6" s="58" customFormat="1" ht="12.75">
      <c r="A471" s="188"/>
      <c r="B471" s="188"/>
      <c r="C471" s="182"/>
      <c r="D471" s="182"/>
      <c r="E471" s="182"/>
      <c r="F471" s="182"/>
    </row>
    <row r="472" spans="1:6" s="58" customFormat="1" ht="12.75">
      <c r="A472" s="188"/>
      <c r="B472" s="188"/>
      <c r="C472" s="182"/>
      <c r="D472" s="182"/>
      <c r="E472" s="182"/>
      <c r="F472" s="182"/>
    </row>
    <row r="473" spans="1:6" s="58" customFormat="1" ht="12.75">
      <c r="A473" s="188"/>
      <c r="B473" s="188"/>
      <c r="C473" s="182"/>
      <c r="D473" s="182"/>
      <c r="E473" s="182"/>
      <c r="F473" s="182"/>
    </row>
    <row r="474" spans="1:6" s="58" customFormat="1" ht="12.75">
      <c r="A474" s="188"/>
      <c r="B474" s="188"/>
      <c r="C474" s="182"/>
      <c r="D474" s="182"/>
      <c r="E474" s="182"/>
      <c r="F474" s="182"/>
    </row>
    <row r="475" spans="1:6" s="58" customFormat="1" ht="12.75">
      <c r="A475" s="188"/>
      <c r="B475" s="188"/>
      <c r="C475" s="182"/>
      <c r="D475" s="182"/>
      <c r="E475" s="182"/>
      <c r="F475" s="182"/>
    </row>
    <row r="476" spans="1:6" s="58" customFormat="1" ht="12.75">
      <c r="A476" s="188"/>
      <c r="B476" s="188"/>
      <c r="C476" s="182"/>
      <c r="D476" s="182"/>
      <c r="E476" s="182"/>
      <c r="F476" s="182"/>
    </row>
    <row r="477" spans="1:6" s="58" customFormat="1" ht="12.75">
      <c r="A477" s="188"/>
      <c r="B477" s="188"/>
      <c r="C477" s="182"/>
      <c r="D477" s="182"/>
      <c r="E477" s="182"/>
      <c r="F477" s="182"/>
    </row>
    <row r="478" spans="1:6" s="58" customFormat="1" ht="12.75">
      <c r="A478" s="188"/>
      <c r="B478" s="188"/>
      <c r="C478" s="182"/>
      <c r="D478" s="182"/>
      <c r="E478" s="182"/>
      <c r="F478" s="182"/>
    </row>
    <row r="479" spans="1:6" s="58" customFormat="1" ht="12.75">
      <c r="A479" s="188"/>
      <c r="B479" s="188"/>
      <c r="C479" s="182"/>
      <c r="D479" s="182"/>
      <c r="E479" s="182"/>
      <c r="F479" s="182"/>
    </row>
    <row r="480" spans="1:6" s="58" customFormat="1" ht="12.75">
      <c r="A480" s="188"/>
      <c r="B480" s="188"/>
      <c r="C480" s="182"/>
      <c r="D480" s="182"/>
      <c r="E480" s="182"/>
      <c r="F480" s="182"/>
    </row>
    <row r="481" spans="1:6" s="58" customFormat="1" ht="12.75">
      <c r="A481" s="188"/>
      <c r="B481" s="188"/>
      <c r="C481" s="182"/>
      <c r="D481" s="182"/>
      <c r="E481" s="182"/>
      <c r="F481" s="182"/>
    </row>
    <row r="482" spans="1:6" s="58" customFormat="1" ht="12.75">
      <c r="A482" s="188"/>
      <c r="B482" s="188"/>
      <c r="C482" s="182"/>
      <c r="D482" s="182"/>
      <c r="E482" s="182"/>
      <c r="F482" s="182"/>
    </row>
    <row r="483" spans="1:6" s="58" customFormat="1" ht="12.75">
      <c r="A483" s="188"/>
      <c r="B483" s="188"/>
      <c r="C483" s="182"/>
      <c r="D483" s="182"/>
      <c r="E483" s="182"/>
      <c r="F483" s="182"/>
    </row>
    <row r="484" spans="1:6" s="58" customFormat="1" ht="12.75">
      <c r="A484" s="188"/>
      <c r="B484" s="188"/>
      <c r="C484" s="182"/>
      <c r="D484" s="182"/>
      <c r="E484" s="182"/>
      <c r="F484" s="182"/>
    </row>
    <row r="485" spans="1:6" s="58" customFormat="1" ht="12.75">
      <c r="A485" s="188"/>
      <c r="B485" s="188"/>
      <c r="C485" s="182"/>
      <c r="D485" s="182"/>
      <c r="E485" s="182"/>
      <c r="F485" s="182"/>
    </row>
    <row r="486" spans="1:6" s="58" customFormat="1" ht="12.75">
      <c r="A486" s="188"/>
      <c r="B486" s="188"/>
      <c r="C486" s="182"/>
      <c r="D486" s="182"/>
      <c r="E486" s="182"/>
      <c r="F486" s="182"/>
    </row>
    <row r="487" spans="1:6" s="58" customFormat="1" ht="12.75">
      <c r="A487" s="188"/>
      <c r="B487" s="188"/>
      <c r="C487" s="182"/>
      <c r="D487" s="182"/>
      <c r="E487" s="182"/>
      <c r="F487" s="182"/>
    </row>
    <row r="488" spans="1:6" s="58" customFormat="1" ht="12.75">
      <c r="A488" s="188"/>
      <c r="B488" s="188"/>
      <c r="C488" s="182"/>
      <c r="D488" s="182"/>
      <c r="E488" s="182"/>
      <c r="F488" s="182"/>
    </row>
    <row r="489" spans="1:6" s="58" customFormat="1" ht="12.75">
      <c r="A489" s="188"/>
      <c r="B489" s="188"/>
      <c r="C489" s="182"/>
      <c r="D489" s="182"/>
      <c r="E489" s="182"/>
      <c r="F489" s="182"/>
    </row>
    <row r="490" spans="1:6" s="58" customFormat="1" ht="12.75">
      <c r="A490" s="188"/>
      <c r="B490" s="188"/>
      <c r="C490" s="182"/>
      <c r="D490" s="182"/>
      <c r="E490" s="182"/>
      <c r="F490" s="182"/>
    </row>
    <row r="491" spans="1:6" s="58" customFormat="1" ht="12.75">
      <c r="A491" s="188"/>
      <c r="B491" s="188"/>
      <c r="C491" s="182"/>
      <c r="D491" s="182"/>
      <c r="E491" s="182"/>
      <c r="F491" s="182"/>
    </row>
    <row r="492" spans="1:6" s="58" customFormat="1" ht="12.75">
      <c r="A492" s="188"/>
      <c r="B492" s="188"/>
      <c r="C492" s="182"/>
      <c r="D492" s="182"/>
      <c r="E492" s="182"/>
      <c r="F492" s="182"/>
    </row>
    <row r="493" spans="1:6" s="58" customFormat="1" ht="12.75">
      <c r="A493" s="188"/>
      <c r="B493" s="188"/>
      <c r="C493" s="182"/>
      <c r="D493" s="182"/>
      <c r="E493" s="182"/>
      <c r="F493" s="182"/>
    </row>
    <row r="494" spans="1:6" s="58" customFormat="1" ht="12.75">
      <c r="A494" s="188"/>
      <c r="B494" s="188"/>
      <c r="C494" s="182"/>
      <c r="D494" s="182"/>
      <c r="E494" s="182"/>
      <c r="F494" s="182"/>
    </row>
    <row r="495" spans="1:6" s="58" customFormat="1" ht="12.75">
      <c r="A495" s="188"/>
      <c r="B495" s="188"/>
      <c r="C495" s="182"/>
      <c r="D495" s="182"/>
      <c r="E495" s="182"/>
      <c r="F495" s="182"/>
    </row>
    <row r="496" spans="1:6" s="58" customFormat="1" ht="12.75">
      <c r="A496" s="188"/>
      <c r="B496" s="188"/>
      <c r="C496" s="182"/>
      <c r="D496" s="182"/>
      <c r="E496" s="182"/>
      <c r="F496" s="182"/>
    </row>
    <row r="497" spans="1:6" s="58" customFormat="1" ht="12.75">
      <c r="A497" s="188"/>
      <c r="B497" s="188"/>
      <c r="C497" s="182"/>
      <c r="D497" s="182"/>
      <c r="E497" s="182"/>
      <c r="F497" s="182"/>
    </row>
    <row r="498" spans="1:6" s="58" customFormat="1" ht="12.75">
      <c r="A498" s="188"/>
      <c r="B498" s="188"/>
      <c r="C498" s="182"/>
      <c r="D498" s="182"/>
      <c r="E498" s="182"/>
      <c r="F498" s="182"/>
    </row>
    <row r="499" spans="1:6" s="58" customFormat="1" ht="12.75">
      <c r="A499" s="188"/>
      <c r="B499" s="188"/>
      <c r="C499" s="182"/>
      <c r="D499" s="182"/>
      <c r="E499" s="182"/>
      <c r="F499" s="182"/>
    </row>
    <row r="500" spans="1:6" s="58" customFormat="1" ht="12.75">
      <c r="A500" s="188"/>
      <c r="B500" s="188"/>
      <c r="C500" s="182"/>
      <c r="D500" s="182"/>
      <c r="E500" s="182"/>
      <c r="F500" s="182"/>
    </row>
    <row r="501" spans="1:6" s="58" customFormat="1" ht="12.75">
      <c r="A501" s="188"/>
      <c r="B501" s="188"/>
      <c r="C501" s="182"/>
      <c r="D501" s="182"/>
      <c r="E501" s="182"/>
      <c r="F501" s="182"/>
    </row>
    <row r="502" spans="1:6" s="58" customFormat="1" ht="12.75">
      <c r="A502" s="188"/>
      <c r="B502" s="188"/>
      <c r="C502" s="182"/>
      <c r="D502" s="182"/>
      <c r="E502" s="182"/>
      <c r="F502" s="182"/>
    </row>
    <row r="503" spans="1:6" s="58" customFormat="1" ht="12.75">
      <c r="A503" s="188"/>
      <c r="B503" s="188"/>
      <c r="C503" s="182"/>
      <c r="D503" s="182"/>
      <c r="E503" s="182"/>
      <c r="F503" s="182"/>
    </row>
    <row r="504" spans="1:6" s="58" customFormat="1" ht="12.75">
      <c r="A504" s="188"/>
      <c r="B504" s="188"/>
      <c r="C504" s="182"/>
      <c r="D504" s="182"/>
      <c r="E504" s="182"/>
      <c r="F504" s="182"/>
    </row>
    <row r="505" spans="1:6" s="58" customFormat="1" ht="12.75">
      <c r="A505" s="188"/>
      <c r="B505" s="188"/>
      <c r="C505" s="182"/>
      <c r="D505" s="182"/>
      <c r="E505" s="182"/>
      <c r="F505" s="182"/>
    </row>
    <row r="506" spans="1:6" s="58" customFormat="1" ht="12.75">
      <c r="A506" s="188"/>
      <c r="B506" s="188"/>
      <c r="C506" s="182"/>
      <c r="D506" s="182"/>
      <c r="E506" s="182"/>
      <c r="F506" s="182"/>
    </row>
    <row r="507" spans="1:6" s="58" customFormat="1" ht="12.75">
      <c r="A507" s="188"/>
      <c r="B507" s="188"/>
      <c r="C507" s="182"/>
      <c r="D507" s="182"/>
      <c r="E507" s="182"/>
      <c r="F507" s="182"/>
    </row>
    <row r="508" spans="1:6" s="58" customFormat="1" ht="12.75">
      <c r="A508" s="188"/>
      <c r="B508" s="188"/>
      <c r="C508" s="182"/>
      <c r="D508" s="182"/>
      <c r="E508" s="182"/>
      <c r="F508" s="182"/>
    </row>
    <row r="509" spans="1:6" s="58" customFormat="1" ht="12.75">
      <c r="A509" s="188"/>
      <c r="B509" s="188"/>
      <c r="C509" s="182"/>
      <c r="D509" s="182"/>
      <c r="E509" s="182"/>
      <c r="F509" s="182"/>
    </row>
    <row r="510" spans="1:6" s="58" customFormat="1" ht="12.75">
      <c r="A510" s="188"/>
      <c r="B510" s="188"/>
      <c r="C510" s="182"/>
      <c r="D510" s="182"/>
      <c r="E510" s="182"/>
      <c r="F510" s="182"/>
    </row>
    <row r="511" spans="1:6" s="58" customFormat="1" ht="12.75">
      <c r="A511" s="188"/>
      <c r="B511" s="188"/>
      <c r="C511" s="182"/>
      <c r="D511" s="182"/>
      <c r="E511" s="182"/>
      <c r="F511" s="182"/>
    </row>
    <row r="512" spans="1:6" s="58" customFormat="1" ht="12.75">
      <c r="A512" s="188"/>
      <c r="B512" s="188"/>
      <c r="C512" s="182"/>
      <c r="D512" s="182"/>
      <c r="E512" s="182"/>
      <c r="F512" s="182"/>
    </row>
    <row r="513" spans="1:6" s="58" customFormat="1" ht="12.75">
      <c r="A513" s="188"/>
      <c r="B513" s="188"/>
      <c r="C513" s="182"/>
      <c r="D513" s="182"/>
      <c r="E513" s="182"/>
      <c r="F513" s="182"/>
    </row>
    <row r="514" spans="1:6" s="58" customFormat="1" ht="12.75">
      <c r="A514" s="188"/>
      <c r="B514" s="188"/>
      <c r="C514" s="182"/>
      <c r="D514" s="182"/>
      <c r="E514" s="182"/>
      <c r="F514" s="182"/>
    </row>
    <row r="515" spans="1:6" s="58" customFormat="1" ht="12.75">
      <c r="A515" s="188"/>
      <c r="B515" s="188"/>
      <c r="C515" s="182"/>
      <c r="D515" s="182"/>
      <c r="E515" s="182"/>
      <c r="F515" s="182"/>
    </row>
    <row r="516" spans="1:6" s="58" customFormat="1" ht="12.75">
      <c r="A516" s="188"/>
      <c r="B516" s="188"/>
      <c r="C516" s="182"/>
      <c r="D516" s="182"/>
      <c r="E516" s="182"/>
      <c r="F516" s="182"/>
    </row>
    <row r="517" spans="1:6" s="58" customFormat="1" ht="12.75">
      <c r="A517" s="188"/>
      <c r="B517" s="188"/>
      <c r="C517" s="182"/>
      <c r="D517" s="182"/>
      <c r="E517" s="182"/>
      <c r="F517" s="182"/>
    </row>
    <row r="518" spans="1:6" s="58" customFormat="1" ht="12.75">
      <c r="A518" s="188"/>
      <c r="B518" s="188"/>
      <c r="C518" s="182"/>
      <c r="D518" s="182"/>
      <c r="E518" s="182"/>
      <c r="F518" s="182"/>
    </row>
    <row r="519" spans="1:6" s="58" customFormat="1" ht="12.75">
      <c r="A519" s="188"/>
      <c r="B519" s="188"/>
      <c r="C519" s="182"/>
      <c r="D519" s="182"/>
      <c r="E519" s="182"/>
      <c r="F519" s="182"/>
    </row>
    <row r="520" spans="1:6" s="58" customFormat="1" ht="12.75">
      <c r="A520" s="188"/>
      <c r="B520" s="188"/>
      <c r="C520" s="182"/>
      <c r="D520" s="182"/>
      <c r="E520" s="182"/>
      <c r="F520" s="182"/>
    </row>
    <row r="521" spans="1:6" s="58" customFormat="1" ht="12.75">
      <c r="A521" s="188"/>
      <c r="B521" s="188"/>
      <c r="C521" s="182"/>
      <c r="D521" s="182"/>
      <c r="E521" s="182"/>
      <c r="F521" s="182"/>
    </row>
    <row r="522" spans="1:6" s="58" customFormat="1" ht="12.75">
      <c r="A522" s="188"/>
      <c r="B522" s="188"/>
      <c r="C522" s="182"/>
      <c r="D522" s="182"/>
      <c r="E522" s="182"/>
      <c r="F522" s="182"/>
    </row>
    <row r="523" spans="1:6" s="58" customFormat="1" ht="12.75">
      <c r="A523" s="188"/>
      <c r="B523" s="188"/>
      <c r="C523" s="182"/>
      <c r="D523" s="182"/>
      <c r="E523" s="182"/>
      <c r="F523" s="182"/>
    </row>
    <row r="524" spans="1:6" s="58" customFormat="1" ht="12.75">
      <c r="A524" s="188"/>
      <c r="B524" s="188"/>
      <c r="C524" s="182"/>
      <c r="D524" s="182"/>
      <c r="E524" s="182"/>
      <c r="F524" s="182"/>
    </row>
    <row r="525" spans="1:6" s="58" customFormat="1" ht="12.75">
      <c r="A525" s="188"/>
      <c r="B525" s="188"/>
      <c r="C525" s="182"/>
      <c r="D525" s="182"/>
      <c r="E525" s="182"/>
      <c r="F525" s="182"/>
    </row>
    <row r="526" spans="1:6" s="58" customFormat="1" ht="12.75">
      <c r="A526" s="188"/>
      <c r="B526" s="188"/>
      <c r="C526" s="182"/>
      <c r="D526" s="182"/>
      <c r="E526" s="182"/>
      <c r="F526" s="182"/>
    </row>
    <row r="527" spans="1:6" s="58" customFormat="1" ht="12.75">
      <c r="A527" s="188"/>
      <c r="B527" s="188"/>
      <c r="C527" s="182"/>
      <c r="D527" s="182"/>
      <c r="E527" s="182"/>
      <c r="F527" s="182"/>
    </row>
    <row r="528" spans="1:6" s="58" customFormat="1" ht="12.75">
      <c r="A528" s="188"/>
      <c r="B528" s="188"/>
      <c r="C528" s="182"/>
      <c r="D528" s="182"/>
      <c r="E528" s="182"/>
      <c r="F528" s="182"/>
    </row>
    <row r="529" spans="1:6" s="58" customFormat="1" ht="12.75">
      <c r="A529" s="188"/>
      <c r="B529" s="188"/>
      <c r="C529" s="182"/>
      <c r="D529" s="182"/>
      <c r="E529" s="182"/>
      <c r="F529" s="182"/>
    </row>
    <row r="530" spans="1:6" s="58" customFormat="1" ht="12.75">
      <c r="A530" s="188"/>
      <c r="B530" s="188"/>
      <c r="C530" s="182"/>
      <c r="D530" s="182"/>
      <c r="E530" s="182"/>
      <c r="F530" s="182"/>
    </row>
    <row r="531" spans="1:6" s="58" customFormat="1" ht="12.75">
      <c r="A531" s="188"/>
      <c r="B531" s="188"/>
      <c r="C531" s="182"/>
      <c r="D531" s="182"/>
      <c r="E531" s="182"/>
      <c r="F531" s="182"/>
    </row>
    <row r="532" spans="1:6" s="58" customFormat="1" ht="12.75">
      <c r="A532" s="188"/>
      <c r="B532" s="188"/>
      <c r="C532" s="182"/>
      <c r="D532" s="182"/>
      <c r="E532" s="182"/>
      <c r="F532" s="182"/>
    </row>
    <row r="533" spans="1:6" s="58" customFormat="1" ht="12.75">
      <c r="A533" s="188"/>
      <c r="B533" s="188"/>
      <c r="C533" s="182"/>
      <c r="D533" s="182"/>
      <c r="E533" s="182"/>
      <c r="F533" s="182"/>
    </row>
    <row r="534" spans="1:6" s="58" customFormat="1" ht="12.75">
      <c r="A534" s="188"/>
      <c r="B534" s="188"/>
      <c r="C534" s="182"/>
      <c r="D534" s="182"/>
      <c r="E534" s="182"/>
      <c r="F534" s="182"/>
    </row>
    <row r="535" spans="1:6" s="58" customFormat="1" ht="12.75">
      <c r="A535" s="188"/>
      <c r="B535" s="188"/>
      <c r="C535" s="182"/>
      <c r="D535" s="182"/>
      <c r="E535" s="182"/>
      <c r="F535" s="182"/>
    </row>
    <row r="536" spans="1:6" s="58" customFormat="1" ht="12.75">
      <c r="A536" s="188"/>
      <c r="B536" s="188"/>
      <c r="C536" s="182"/>
      <c r="D536" s="182"/>
      <c r="E536" s="182"/>
      <c r="F536" s="182"/>
    </row>
    <row r="537" spans="1:6" s="58" customFormat="1" ht="12.75">
      <c r="A537" s="188"/>
      <c r="B537" s="188"/>
      <c r="C537" s="182"/>
      <c r="D537" s="182"/>
      <c r="E537" s="182"/>
      <c r="F537" s="182"/>
    </row>
    <row r="538" spans="1:6" s="58" customFormat="1" ht="12.75">
      <c r="A538" s="188"/>
      <c r="B538" s="188"/>
      <c r="C538" s="182"/>
      <c r="D538" s="182"/>
      <c r="E538" s="182"/>
      <c r="F538" s="182"/>
    </row>
    <row r="539" spans="1:6" s="58" customFormat="1" ht="12.75">
      <c r="A539" s="188"/>
      <c r="B539" s="188"/>
      <c r="C539" s="182"/>
      <c r="D539" s="182"/>
      <c r="E539" s="182"/>
      <c r="F539" s="182"/>
    </row>
    <row r="540" spans="1:6" s="58" customFormat="1" ht="12.75">
      <c r="A540" s="188"/>
      <c r="B540" s="188"/>
      <c r="C540" s="182"/>
      <c r="D540" s="182"/>
      <c r="E540" s="182"/>
      <c r="F540" s="182"/>
    </row>
    <row r="541" spans="1:6" s="58" customFormat="1" ht="12.75">
      <c r="A541" s="188"/>
      <c r="B541" s="188"/>
      <c r="C541" s="182"/>
      <c r="D541" s="182"/>
      <c r="E541" s="182"/>
      <c r="F541" s="182"/>
    </row>
    <row r="542" spans="1:6" s="58" customFormat="1" ht="12.75">
      <c r="A542" s="188"/>
      <c r="B542" s="188"/>
      <c r="C542" s="182"/>
      <c r="D542" s="182"/>
      <c r="E542" s="182"/>
      <c r="F542" s="182"/>
    </row>
    <row r="543" spans="1:6" s="58" customFormat="1">
      <c r="A543" s="45"/>
      <c r="B543" s="45"/>
      <c r="C543" s="28"/>
      <c r="D543" s="28"/>
      <c r="E543" s="28"/>
      <c r="F543" s="28"/>
    </row>
    <row r="544" spans="1:6" s="58" customFormat="1">
      <c r="A544" s="45"/>
      <c r="B544" s="45"/>
      <c r="C544" s="28"/>
      <c r="D544" s="28"/>
      <c r="E544" s="28"/>
      <c r="F544" s="28"/>
    </row>
    <row r="545" spans="1:6" s="58" customFormat="1">
      <c r="A545" s="45"/>
      <c r="B545" s="45"/>
      <c r="C545" s="28"/>
      <c r="D545" s="28"/>
      <c r="E545" s="28"/>
      <c r="F545" s="28"/>
    </row>
  </sheetData>
  <mergeCells count="12">
    <mergeCell ref="B53:F53"/>
    <mergeCell ref="C1:F1"/>
    <mergeCell ref="C2:F2"/>
    <mergeCell ref="C3:F3"/>
    <mergeCell ref="C4:F4"/>
    <mergeCell ref="B6:E6"/>
    <mergeCell ref="B9:F9"/>
    <mergeCell ref="B14:F14"/>
    <mergeCell ref="B29:F29"/>
    <mergeCell ref="B38:F38"/>
    <mergeCell ref="B46:F46"/>
    <mergeCell ref="B48:F48"/>
  </mergeCells>
  <pageMargins left="1.1811023622047245" right="0.39370078740157483" top="0.78740157480314965" bottom="0.78740157480314965" header="0.31496062992125984" footer="0.31496062992125984"/>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24"/>
  <sheetViews>
    <sheetView workbookViewId="0">
      <selection activeCell="C1" sqref="C1:F4"/>
    </sheetView>
  </sheetViews>
  <sheetFormatPr defaultRowHeight="15"/>
  <cols>
    <col min="1" max="1" width="8.7109375" customWidth="1"/>
    <col min="2" max="2" width="64.7109375" customWidth="1"/>
    <col min="3" max="3" width="11.85546875" customWidth="1"/>
    <col min="4" max="4" width="14.42578125" customWidth="1"/>
    <col min="5" max="5" width="11.140625" customWidth="1"/>
    <col min="6" max="6" width="13.85546875" customWidth="1"/>
  </cols>
  <sheetData>
    <row r="1" spans="1:6">
      <c r="C1" s="523" t="s">
        <v>95</v>
      </c>
      <c r="D1" s="523"/>
      <c r="E1" s="523"/>
      <c r="F1" s="523"/>
    </row>
    <row r="2" spans="1:6" ht="15" customHeight="1">
      <c r="C2" s="523" t="s">
        <v>526</v>
      </c>
      <c r="D2" s="523"/>
      <c r="E2" s="523"/>
      <c r="F2" s="523"/>
    </row>
    <row r="3" spans="1:6">
      <c r="C3" s="396" t="s">
        <v>1632</v>
      </c>
      <c r="D3" s="396"/>
      <c r="E3" s="396"/>
      <c r="F3" s="396"/>
    </row>
    <row r="4" spans="1:6">
      <c r="C4" s="396" t="s">
        <v>1634</v>
      </c>
      <c r="D4" s="396"/>
      <c r="E4" s="396"/>
      <c r="F4" s="396"/>
    </row>
    <row r="5" spans="1:6">
      <c r="C5" s="55"/>
      <c r="D5" s="55"/>
      <c r="E5" s="55"/>
      <c r="F5" s="55"/>
    </row>
    <row r="6" spans="1:6">
      <c r="A6" s="374" t="s">
        <v>492</v>
      </c>
      <c r="B6" s="374"/>
      <c r="C6" s="374"/>
      <c r="D6" s="374"/>
      <c r="E6" s="374"/>
      <c r="F6" s="374"/>
    </row>
    <row r="7" spans="1:6">
      <c r="B7" s="50"/>
      <c r="C7" s="50"/>
    </row>
    <row r="8" spans="1:6" ht="43.5">
      <c r="A8" s="46" t="s">
        <v>0</v>
      </c>
      <c r="B8" s="72" t="s">
        <v>1</v>
      </c>
      <c r="C8" s="72" t="s">
        <v>2</v>
      </c>
      <c r="D8" s="72" t="s">
        <v>530</v>
      </c>
      <c r="E8" s="72" t="s">
        <v>531</v>
      </c>
      <c r="F8" s="72" t="s">
        <v>532</v>
      </c>
    </row>
    <row r="9" spans="1:6">
      <c r="A9" s="133" t="s">
        <v>3</v>
      </c>
      <c r="B9" s="361" t="s">
        <v>58</v>
      </c>
      <c r="C9" s="362"/>
      <c r="D9" s="362"/>
      <c r="E9" s="362"/>
      <c r="F9" s="363"/>
    </row>
    <row r="10" spans="1:6" ht="30">
      <c r="A10" s="80" t="s">
        <v>4</v>
      </c>
      <c r="B10" s="64" t="s">
        <v>59</v>
      </c>
      <c r="C10" s="4" t="s">
        <v>1256</v>
      </c>
      <c r="D10" s="43" t="s">
        <v>61</v>
      </c>
      <c r="E10" s="74">
        <f>ROUND(D10*0.21,2)</f>
        <v>0.25</v>
      </c>
      <c r="F10" s="74">
        <f>D10+E10</f>
        <v>1.46</v>
      </c>
    </row>
    <row r="11" spans="1:6" ht="30">
      <c r="A11" s="71" t="s">
        <v>5</v>
      </c>
      <c r="B11" s="64" t="s">
        <v>62</v>
      </c>
      <c r="C11" s="4" t="s">
        <v>1256</v>
      </c>
      <c r="D11" s="43" t="s">
        <v>63</v>
      </c>
      <c r="E11" s="74">
        <f>ROUND(D11*0.21,2)</f>
        <v>0.14000000000000001</v>
      </c>
      <c r="F11" s="74">
        <f>D11+E11</f>
        <v>0.83</v>
      </c>
    </row>
    <row r="12" spans="1:6" ht="30">
      <c r="A12" s="71" t="s">
        <v>6</v>
      </c>
      <c r="B12" s="64" t="s">
        <v>64</v>
      </c>
      <c r="C12" s="4" t="s">
        <v>1256</v>
      </c>
      <c r="D12" s="43">
        <v>0.21</v>
      </c>
      <c r="E12" s="74">
        <f>ROUND(D12*0.21,2)</f>
        <v>0.04</v>
      </c>
      <c r="F12" s="74">
        <f>D12+E12</f>
        <v>0.25</v>
      </c>
    </row>
    <row r="13" spans="1:6" ht="30">
      <c r="A13" s="71" t="s">
        <v>7</v>
      </c>
      <c r="B13" s="64" t="s">
        <v>65</v>
      </c>
      <c r="C13" s="4" t="s">
        <v>1256</v>
      </c>
      <c r="D13" s="43" t="s">
        <v>66</v>
      </c>
      <c r="E13" s="74">
        <f>ROUND(D13*0.21,2)</f>
        <v>0.06</v>
      </c>
      <c r="F13" s="74">
        <f>D13+E13</f>
        <v>0.34</v>
      </c>
    </row>
    <row r="14" spans="1:6">
      <c r="A14" s="133" t="s">
        <v>133</v>
      </c>
      <c r="B14" s="361" t="s">
        <v>67</v>
      </c>
      <c r="C14" s="362"/>
      <c r="D14" s="362"/>
      <c r="E14" s="362"/>
      <c r="F14" s="363"/>
    </row>
    <row r="15" spans="1:6" ht="30">
      <c r="A15" s="71" t="s">
        <v>68</v>
      </c>
      <c r="B15" s="64" t="s">
        <v>69</v>
      </c>
      <c r="C15" s="66" t="s">
        <v>117</v>
      </c>
      <c r="D15" s="43" t="s">
        <v>70</v>
      </c>
      <c r="E15" s="74">
        <f>ROUND(D15*0.21,2)</f>
        <v>1.58</v>
      </c>
      <c r="F15" s="74">
        <f>D15+E15</f>
        <v>9.08</v>
      </c>
    </row>
    <row r="16" spans="1:6" ht="45">
      <c r="A16" s="71" t="s">
        <v>71</v>
      </c>
      <c r="B16" s="64" t="s">
        <v>72</v>
      </c>
      <c r="C16" s="66" t="s">
        <v>117</v>
      </c>
      <c r="D16" s="43" t="s">
        <v>73</v>
      </c>
      <c r="E16" s="74">
        <f>ROUND(D16*0.21,2)</f>
        <v>0.53</v>
      </c>
      <c r="F16" s="74">
        <f>D16+E16</f>
        <v>3.0300000000000002</v>
      </c>
    </row>
    <row r="17" spans="1:6">
      <c r="A17" s="71" t="s">
        <v>192</v>
      </c>
      <c r="B17" s="64" t="s">
        <v>523</v>
      </c>
      <c r="C17" s="14"/>
      <c r="D17" s="365" t="s">
        <v>174</v>
      </c>
      <c r="E17" s="366"/>
      <c r="F17" s="367"/>
    </row>
    <row r="18" spans="1:6">
      <c r="A18" s="133" t="s">
        <v>134</v>
      </c>
      <c r="B18" s="361" t="s">
        <v>80</v>
      </c>
      <c r="C18" s="362"/>
      <c r="D18" s="362"/>
      <c r="E18" s="362"/>
      <c r="F18" s="363"/>
    </row>
    <row r="19" spans="1:6">
      <c r="A19" s="71" t="s">
        <v>74</v>
      </c>
      <c r="B19" s="64" t="s">
        <v>81</v>
      </c>
      <c r="C19" s="66" t="s">
        <v>117</v>
      </c>
      <c r="D19" s="43" t="s">
        <v>60</v>
      </c>
      <c r="E19" s="83">
        <f>ROUND(D19*0.21,2)</f>
        <v>0.21</v>
      </c>
      <c r="F19" s="74">
        <f>D19+E19</f>
        <v>1.21</v>
      </c>
    </row>
    <row r="20" spans="1:6">
      <c r="A20" s="287" t="s">
        <v>135</v>
      </c>
      <c r="B20" s="375" t="s">
        <v>82</v>
      </c>
      <c r="C20" s="376"/>
      <c r="D20" s="376"/>
      <c r="E20" s="376"/>
      <c r="F20" s="377"/>
    </row>
    <row r="21" spans="1:6" ht="30">
      <c r="A21" s="138" t="s">
        <v>76</v>
      </c>
      <c r="B21" s="138" t="s">
        <v>83</v>
      </c>
      <c r="C21" s="280" t="s">
        <v>1257</v>
      </c>
      <c r="D21" s="279" t="s">
        <v>84</v>
      </c>
      <c r="E21" s="37">
        <f t="shared" ref="E21:E22" si="0">ROUND(D21*0.21,2)</f>
        <v>34.340000000000003</v>
      </c>
      <c r="F21" s="231">
        <f>D21+E21</f>
        <v>197.84</v>
      </c>
    </row>
    <row r="22" spans="1:6" ht="29.25" customHeight="1">
      <c r="A22" s="138" t="s">
        <v>77</v>
      </c>
      <c r="B22" s="138" t="s">
        <v>85</v>
      </c>
      <c r="C22" s="280" t="s">
        <v>1257</v>
      </c>
      <c r="D22" s="279" t="s">
        <v>86</v>
      </c>
      <c r="E22" s="37">
        <f t="shared" si="0"/>
        <v>47.99</v>
      </c>
      <c r="F22" s="231">
        <f>D22+E22</f>
        <v>276.49</v>
      </c>
    </row>
    <row r="24" spans="1:6" ht="15" customHeight="1">
      <c r="A24" s="364" t="s">
        <v>1510</v>
      </c>
      <c r="B24" s="364"/>
      <c r="C24" s="364"/>
      <c r="D24" s="364"/>
      <c r="E24" s="364"/>
      <c r="F24" s="364"/>
    </row>
  </sheetData>
  <mergeCells count="11">
    <mergeCell ref="B20:F20"/>
    <mergeCell ref="A24:F24"/>
    <mergeCell ref="B9:F9"/>
    <mergeCell ref="B14:F14"/>
    <mergeCell ref="B18:F18"/>
    <mergeCell ref="D17:F17"/>
    <mergeCell ref="C2:F2"/>
    <mergeCell ref="C1:F1"/>
    <mergeCell ref="C3:F3"/>
    <mergeCell ref="C4:F4"/>
    <mergeCell ref="A6:F6"/>
  </mergeCells>
  <pageMargins left="1.1811023622047245" right="0.78740157480314965" top="0.78740157480314965" bottom="0.78740157480314965" header="0.31496062992125984" footer="0.31496062992125984"/>
  <pageSetup paperSize="9" scale="82"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60"/>
  <sheetViews>
    <sheetView topLeftCell="A85" zoomScale="91" zoomScaleNormal="91" workbookViewId="0">
      <selection activeCell="H55" sqref="H55"/>
    </sheetView>
  </sheetViews>
  <sheetFormatPr defaultRowHeight="15"/>
  <cols>
    <col min="1" max="1" width="12.140625" customWidth="1"/>
    <col min="2" max="2" width="71.42578125" customWidth="1"/>
    <col min="3" max="3" width="20.85546875" customWidth="1"/>
    <col min="4" max="4" width="20.5703125" customWidth="1"/>
    <col min="6" max="6" width="42.140625" customWidth="1"/>
  </cols>
  <sheetData>
    <row r="1" spans="1:6">
      <c r="D1" s="85"/>
    </row>
    <row r="2" spans="1:6">
      <c r="D2" s="163" t="s">
        <v>812</v>
      </c>
    </row>
    <row r="3" spans="1:6">
      <c r="D3" s="163" t="s">
        <v>813</v>
      </c>
    </row>
    <row r="4" spans="1:6">
      <c r="D4" s="163" t="s">
        <v>814</v>
      </c>
    </row>
    <row r="6" spans="1:6" ht="15.75">
      <c r="A6" s="482" t="s">
        <v>815</v>
      </c>
      <c r="B6" s="482"/>
      <c r="C6" s="482"/>
      <c r="D6" s="482"/>
    </row>
    <row r="8" spans="1:6" ht="29.25">
      <c r="A8" s="46" t="s">
        <v>0</v>
      </c>
      <c r="B8" s="72" t="s">
        <v>1</v>
      </c>
      <c r="C8" s="72" t="s">
        <v>2</v>
      </c>
      <c r="D8" s="72" t="s">
        <v>530</v>
      </c>
      <c r="F8" s="156" t="s">
        <v>776</v>
      </c>
    </row>
    <row r="9" spans="1:6">
      <c r="A9" s="210" t="s">
        <v>3</v>
      </c>
      <c r="B9" s="506" t="s">
        <v>132</v>
      </c>
      <c r="C9" s="506"/>
      <c r="D9" s="506"/>
      <c r="F9" s="7"/>
    </row>
    <row r="10" spans="1:6">
      <c r="A10" s="198" t="s">
        <v>4</v>
      </c>
      <c r="B10" s="200" t="s">
        <v>1062</v>
      </c>
      <c r="C10" s="105"/>
      <c r="D10" s="105"/>
      <c r="F10" s="7"/>
    </row>
    <row r="11" spans="1:6">
      <c r="A11" s="209" t="s">
        <v>1068</v>
      </c>
      <c r="B11" s="79" t="s">
        <v>1063</v>
      </c>
      <c r="C11" s="95" t="s">
        <v>8</v>
      </c>
      <c r="D11" s="43">
        <v>0.08</v>
      </c>
      <c r="F11" s="4" t="s">
        <v>1067</v>
      </c>
    </row>
    <row r="12" spans="1:6">
      <c r="A12" s="209" t="s">
        <v>1069</v>
      </c>
      <c r="B12" s="79" t="s">
        <v>1064</v>
      </c>
      <c r="C12" s="95" t="s">
        <v>8</v>
      </c>
      <c r="D12" s="43">
        <v>0.16</v>
      </c>
      <c r="F12" s="4" t="s">
        <v>1067</v>
      </c>
    </row>
    <row r="13" spans="1:6">
      <c r="A13" s="209" t="s">
        <v>1070</v>
      </c>
      <c r="B13" s="79" t="s">
        <v>1065</v>
      </c>
      <c r="C13" s="95" t="s">
        <v>8</v>
      </c>
      <c r="D13" s="43">
        <v>0.12</v>
      </c>
      <c r="F13" s="4" t="s">
        <v>1067</v>
      </c>
    </row>
    <row r="14" spans="1:6">
      <c r="A14" s="209" t="s">
        <v>1071</v>
      </c>
      <c r="B14" s="79" t="s">
        <v>1066</v>
      </c>
      <c r="C14" s="95" t="s">
        <v>8</v>
      </c>
      <c r="D14" s="43">
        <v>0.24</v>
      </c>
      <c r="F14" s="4" t="s">
        <v>1067</v>
      </c>
    </row>
    <row r="15" spans="1:6">
      <c r="A15" s="198" t="s">
        <v>5</v>
      </c>
      <c r="B15" s="200" t="s">
        <v>1072</v>
      </c>
      <c r="C15" s="95"/>
      <c r="D15" s="105"/>
      <c r="F15" s="7"/>
    </row>
    <row r="16" spans="1:6">
      <c r="A16" s="209" t="s">
        <v>635</v>
      </c>
      <c r="B16" s="79" t="s">
        <v>1073</v>
      </c>
      <c r="C16" s="95" t="s">
        <v>8</v>
      </c>
      <c r="D16" s="6">
        <v>0.28000000000000003</v>
      </c>
      <c r="F16" s="4" t="s">
        <v>1067</v>
      </c>
    </row>
    <row r="17" spans="1:6">
      <c r="A17" s="209" t="s">
        <v>636</v>
      </c>
      <c r="B17" s="79" t="s">
        <v>1074</v>
      </c>
      <c r="C17" s="95" t="s">
        <v>8</v>
      </c>
      <c r="D17" s="6">
        <v>0.5</v>
      </c>
      <c r="F17" s="4" t="s">
        <v>1067</v>
      </c>
    </row>
    <row r="18" spans="1:6">
      <c r="A18" s="209" t="s">
        <v>1080</v>
      </c>
      <c r="B18" s="79" t="s">
        <v>1075</v>
      </c>
      <c r="C18" s="95" t="s">
        <v>8</v>
      </c>
      <c r="D18" s="6">
        <v>0.5</v>
      </c>
      <c r="F18" s="4" t="s">
        <v>1067</v>
      </c>
    </row>
    <row r="19" spans="1:6">
      <c r="A19" s="209" t="s">
        <v>1081</v>
      </c>
      <c r="B19" s="79" t="s">
        <v>1076</v>
      </c>
      <c r="C19" s="95" t="s">
        <v>8</v>
      </c>
      <c r="D19" s="6">
        <v>0.56999999999999995</v>
      </c>
      <c r="F19" s="4" t="s">
        <v>1067</v>
      </c>
    </row>
    <row r="20" spans="1:6">
      <c r="A20" s="209" t="s">
        <v>1082</v>
      </c>
      <c r="B20" s="79" t="s">
        <v>1077</v>
      </c>
      <c r="C20" s="95" t="s">
        <v>8</v>
      </c>
      <c r="D20" s="208">
        <v>1</v>
      </c>
      <c r="F20" s="4" t="s">
        <v>1067</v>
      </c>
    </row>
    <row r="21" spans="1:6">
      <c r="A21" s="209" t="s">
        <v>1083</v>
      </c>
      <c r="B21" s="79" t="s">
        <v>1078</v>
      </c>
      <c r="C21" s="95" t="s">
        <v>8</v>
      </c>
      <c r="D21" s="6">
        <v>1</v>
      </c>
      <c r="F21" s="4" t="s">
        <v>1067</v>
      </c>
    </row>
    <row r="22" spans="1:6">
      <c r="A22" s="209" t="s">
        <v>1084</v>
      </c>
      <c r="B22" s="79" t="s">
        <v>1079</v>
      </c>
      <c r="C22" s="95" t="s">
        <v>8</v>
      </c>
      <c r="D22" s="6">
        <v>2</v>
      </c>
      <c r="F22" s="4" t="s">
        <v>1067</v>
      </c>
    </row>
    <row r="23" spans="1:6">
      <c r="A23" s="71" t="s">
        <v>6</v>
      </c>
      <c r="B23" s="64" t="s">
        <v>1085</v>
      </c>
      <c r="C23" s="3" t="s">
        <v>8</v>
      </c>
      <c r="D23" s="6">
        <v>0.14000000000000001</v>
      </c>
      <c r="F23" s="4" t="s">
        <v>1067</v>
      </c>
    </row>
    <row r="24" spans="1:6">
      <c r="A24" s="71" t="s">
        <v>7</v>
      </c>
      <c r="B24" s="64" t="s">
        <v>1086</v>
      </c>
      <c r="C24" s="3"/>
      <c r="D24" s="6"/>
      <c r="F24" s="4"/>
    </row>
    <row r="25" spans="1:6">
      <c r="A25" s="62" t="s">
        <v>1088</v>
      </c>
      <c r="B25" s="79" t="s">
        <v>1087</v>
      </c>
      <c r="C25" s="3" t="s">
        <v>8</v>
      </c>
      <c r="D25" s="74">
        <v>0.43</v>
      </c>
      <c r="F25" s="4" t="s">
        <v>1067</v>
      </c>
    </row>
    <row r="26" spans="1:6">
      <c r="A26" s="62" t="s">
        <v>1089</v>
      </c>
      <c r="B26" s="79" t="s">
        <v>1087</v>
      </c>
      <c r="C26" s="3" t="s">
        <v>8</v>
      </c>
      <c r="D26" s="74">
        <v>0.14000000000000001</v>
      </c>
      <c r="F26" s="4" t="s">
        <v>1067</v>
      </c>
    </row>
    <row r="27" spans="1:6" ht="15.75">
      <c r="A27" s="122" t="s">
        <v>133</v>
      </c>
      <c r="B27" s="497" t="s">
        <v>271</v>
      </c>
      <c r="C27" s="497"/>
      <c r="D27" s="497"/>
      <c r="F27" s="4"/>
    </row>
    <row r="28" spans="1:6">
      <c r="A28" s="71" t="s">
        <v>68</v>
      </c>
      <c r="B28" s="64" t="s">
        <v>816</v>
      </c>
      <c r="C28" s="3" t="s">
        <v>117</v>
      </c>
      <c r="D28" s="38">
        <v>35</v>
      </c>
      <c r="F28" s="4" t="s">
        <v>1092</v>
      </c>
    </row>
    <row r="29" spans="1:6">
      <c r="A29" s="71" t="s">
        <v>71</v>
      </c>
      <c r="B29" s="64" t="s">
        <v>817</v>
      </c>
      <c r="C29" s="3" t="s">
        <v>117</v>
      </c>
      <c r="D29" s="38">
        <v>50</v>
      </c>
      <c r="F29" s="4" t="s">
        <v>1092</v>
      </c>
    </row>
    <row r="30" spans="1:6">
      <c r="A30" s="71" t="s">
        <v>192</v>
      </c>
      <c r="B30" s="64" t="s">
        <v>818</v>
      </c>
      <c r="C30" s="3" t="s">
        <v>117</v>
      </c>
      <c r="D30" s="38">
        <v>17</v>
      </c>
      <c r="F30" s="4" t="s">
        <v>1092</v>
      </c>
    </row>
    <row r="31" spans="1:6">
      <c r="A31" s="71" t="s">
        <v>151</v>
      </c>
      <c r="B31" s="64" t="s">
        <v>819</v>
      </c>
      <c r="C31" s="3" t="s">
        <v>117</v>
      </c>
      <c r="D31" s="38">
        <v>8.5</v>
      </c>
      <c r="F31" s="4" t="s">
        <v>1092</v>
      </c>
    </row>
    <row r="32" spans="1:6" ht="30">
      <c r="A32" s="81" t="s">
        <v>153</v>
      </c>
      <c r="B32" s="64" t="s">
        <v>820</v>
      </c>
      <c r="C32" s="127" t="s">
        <v>117</v>
      </c>
      <c r="D32" s="73">
        <v>1</v>
      </c>
      <c r="F32" s="4" t="s">
        <v>1092</v>
      </c>
    </row>
    <row r="33" spans="1:6">
      <c r="A33" s="71" t="s">
        <v>155</v>
      </c>
      <c r="B33" s="64" t="s">
        <v>821</v>
      </c>
      <c r="C33" s="3" t="s">
        <v>117</v>
      </c>
      <c r="D33" s="38">
        <v>7</v>
      </c>
      <c r="F33" s="4" t="s">
        <v>1092</v>
      </c>
    </row>
    <row r="34" spans="1:6">
      <c r="A34" s="71" t="s">
        <v>301</v>
      </c>
      <c r="B34" s="64" t="s">
        <v>822</v>
      </c>
      <c r="C34" s="3" t="s">
        <v>117</v>
      </c>
      <c r="D34" s="38">
        <v>3</v>
      </c>
      <c r="F34" s="4" t="s">
        <v>1092</v>
      </c>
    </row>
    <row r="35" spans="1:6">
      <c r="A35" s="71" t="s">
        <v>303</v>
      </c>
      <c r="B35" s="64" t="s">
        <v>823</v>
      </c>
      <c r="C35" s="3" t="s">
        <v>117</v>
      </c>
      <c r="D35" s="38">
        <v>7</v>
      </c>
      <c r="F35" s="4" t="s">
        <v>1092</v>
      </c>
    </row>
    <row r="36" spans="1:6">
      <c r="A36" s="71" t="s">
        <v>304</v>
      </c>
      <c r="B36" s="64" t="s">
        <v>824</v>
      </c>
      <c r="C36" s="3" t="s">
        <v>131</v>
      </c>
      <c r="D36" s="38">
        <v>0.04</v>
      </c>
      <c r="F36" s="4" t="s">
        <v>1092</v>
      </c>
    </row>
    <row r="37" spans="1:6">
      <c r="A37" s="71" t="s">
        <v>306</v>
      </c>
      <c r="B37" s="64" t="s">
        <v>825</v>
      </c>
      <c r="C37" s="3" t="s">
        <v>117</v>
      </c>
      <c r="D37" s="38">
        <v>26</v>
      </c>
      <c r="F37" s="4" t="s">
        <v>1092</v>
      </c>
    </row>
    <row r="38" spans="1:6">
      <c r="A38" s="71" t="s">
        <v>308</v>
      </c>
      <c r="B38" s="64" t="s">
        <v>826</v>
      </c>
      <c r="C38" s="3" t="s">
        <v>117</v>
      </c>
      <c r="D38" s="38">
        <v>4</v>
      </c>
      <c r="F38" s="4" t="s">
        <v>1092</v>
      </c>
    </row>
    <row r="39" spans="1:6">
      <c r="A39" s="71" t="s">
        <v>309</v>
      </c>
      <c r="B39" s="69" t="s">
        <v>827</v>
      </c>
      <c r="C39" s="127" t="s">
        <v>117</v>
      </c>
      <c r="D39" s="73">
        <v>29</v>
      </c>
      <c r="F39" s="4" t="s">
        <v>1092</v>
      </c>
    </row>
    <row r="40" spans="1:6">
      <c r="A40" s="71" t="s">
        <v>310</v>
      </c>
      <c r="B40" s="64" t="s">
        <v>828</v>
      </c>
      <c r="C40" s="3" t="s">
        <v>117</v>
      </c>
      <c r="D40" s="38">
        <v>7</v>
      </c>
      <c r="F40" s="4" t="s">
        <v>1092</v>
      </c>
    </row>
    <row r="41" spans="1:6">
      <c r="A41" s="71" t="s">
        <v>851</v>
      </c>
      <c r="B41" s="64" t="s">
        <v>828</v>
      </c>
      <c r="C41" s="3" t="s">
        <v>1176</v>
      </c>
      <c r="D41" s="38">
        <v>35</v>
      </c>
      <c r="F41" s="4" t="s">
        <v>1092</v>
      </c>
    </row>
    <row r="42" spans="1:6">
      <c r="A42" s="81" t="s">
        <v>852</v>
      </c>
      <c r="B42" s="69" t="s">
        <v>1272</v>
      </c>
      <c r="C42" s="4" t="s">
        <v>1274</v>
      </c>
      <c r="D42" s="73">
        <v>12</v>
      </c>
      <c r="F42" s="4" t="s">
        <v>1287</v>
      </c>
    </row>
    <row r="43" spans="1:6">
      <c r="A43" s="81" t="s">
        <v>853</v>
      </c>
      <c r="B43" s="69" t="s">
        <v>1273</v>
      </c>
      <c r="C43" s="4" t="s">
        <v>1274</v>
      </c>
      <c r="D43" s="73">
        <v>10</v>
      </c>
      <c r="F43" s="4" t="s">
        <v>1287</v>
      </c>
    </row>
    <row r="44" spans="1:6">
      <c r="A44" s="71" t="s">
        <v>854</v>
      </c>
      <c r="B44" s="64" t="s">
        <v>829</v>
      </c>
      <c r="C44" s="3" t="s">
        <v>1252</v>
      </c>
      <c r="D44" s="38">
        <v>5</v>
      </c>
      <c r="F44" s="4" t="s">
        <v>1093</v>
      </c>
    </row>
    <row r="45" spans="1:6">
      <c r="A45" s="71" t="s">
        <v>855</v>
      </c>
      <c r="B45" s="64" t="s">
        <v>1090</v>
      </c>
      <c r="C45" s="3" t="s">
        <v>1252</v>
      </c>
      <c r="D45" s="38" t="s">
        <v>1091</v>
      </c>
      <c r="F45" s="4" t="s">
        <v>1093</v>
      </c>
    </row>
    <row r="46" spans="1:6">
      <c r="A46" s="71" t="s">
        <v>856</v>
      </c>
      <c r="B46" s="64" t="s">
        <v>830</v>
      </c>
      <c r="C46" s="3" t="s">
        <v>131</v>
      </c>
      <c r="D46" s="38">
        <v>1.42</v>
      </c>
      <c r="F46" s="4" t="s">
        <v>1092</v>
      </c>
    </row>
    <row r="47" spans="1:6">
      <c r="A47" s="71" t="s">
        <v>857</v>
      </c>
      <c r="B47" s="64" t="s">
        <v>831</v>
      </c>
      <c r="C47" s="3" t="s">
        <v>131</v>
      </c>
      <c r="D47" s="38">
        <v>0.14000000000000001</v>
      </c>
      <c r="F47" s="4" t="s">
        <v>1092</v>
      </c>
    </row>
    <row r="48" spans="1:6" ht="30">
      <c r="A48" s="71" t="s">
        <v>1098</v>
      </c>
      <c r="B48" s="64" t="s">
        <v>832</v>
      </c>
      <c r="C48" s="3" t="s">
        <v>538</v>
      </c>
      <c r="D48" s="38">
        <v>0.5</v>
      </c>
      <c r="F48" s="4" t="s">
        <v>1095</v>
      </c>
    </row>
    <row r="49" spans="1:6" ht="30">
      <c r="A49" s="71" t="s">
        <v>1099</v>
      </c>
      <c r="B49" s="166" t="s">
        <v>1094</v>
      </c>
      <c r="C49" s="3" t="s">
        <v>538</v>
      </c>
      <c r="D49" s="211" t="s">
        <v>1091</v>
      </c>
      <c r="F49" s="4" t="s">
        <v>833</v>
      </c>
    </row>
    <row r="50" spans="1:6" ht="30">
      <c r="A50" s="71" t="s">
        <v>1100</v>
      </c>
      <c r="B50" s="64" t="s">
        <v>1097</v>
      </c>
      <c r="C50" s="3" t="s">
        <v>117</v>
      </c>
      <c r="D50" s="211">
        <v>7</v>
      </c>
      <c r="F50" s="4" t="s">
        <v>1101</v>
      </c>
    </row>
    <row r="51" spans="1:6">
      <c r="A51" s="46" t="s">
        <v>134</v>
      </c>
      <c r="B51" s="201" t="s">
        <v>941</v>
      </c>
      <c r="C51" s="7"/>
      <c r="D51" s="38"/>
      <c r="F51" s="4"/>
    </row>
    <row r="52" spans="1:6">
      <c r="A52" s="71" t="s">
        <v>74</v>
      </c>
      <c r="B52" s="64" t="s">
        <v>1096</v>
      </c>
      <c r="C52" s="3" t="s">
        <v>125</v>
      </c>
      <c r="D52" s="38">
        <v>1.9</v>
      </c>
      <c r="F52" s="4" t="s">
        <v>1093</v>
      </c>
    </row>
    <row r="53" spans="1:6" ht="15" customHeight="1">
      <c r="A53" s="122" t="s">
        <v>135</v>
      </c>
      <c r="B53" s="498" t="s">
        <v>847</v>
      </c>
      <c r="C53" s="498"/>
      <c r="D53" s="498"/>
      <c r="F53" s="7"/>
    </row>
    <row r="54" spans="1:6">
      <c r="A54" s="71" t="s">
        <v>76</v>
      </c>
      <c r="B54" s="64" t="s">
        <v>834</v>
      </c>
      <c r="C54" s="3"/>
      <c r="D54" s="38">
        <v>4</v>
      </c>
      <c r="F54" s="4" t="s">
        <v>1092</v>
      </c>
    </row>
    <row r="55" spans="1:6">
      <c r="A55" s="71" t="s">
        <v>77</v>
      </c>
      <c r="B55" s="64" t="s">
        <v>835</v>
      </c>
      <c r="C55" s="3" t="s">
        <v>264</v>
      </c>
      <c r="D55" s="38">
        <v>3</v>
      </c>
      <c r="F55" s="4" t="s">
        <v>1092</v>
      </c>
    </row>
    <row r="56" spans="1:6">
      <c r="A56" s="71" t="s">
        <v>78</v>
      </c>
      <c r="B56" s="64" t="s">
        <v>836</v>
      </c>
      <c r="C56" s="3" t="s">
        <v>1176</v>
      </c>
      <c r="D56" s="38">
        <v>4</v>
      </c>
      <c r="F56" s="4" t="s">
        <v>1092</v>
      </c>
    </row>
    <row r="57" spans="1:6">
      <c r="A57" s="71" t="s">
        <v>79</v>
      </c>
      <c r="B57" s="64" t="s">
        <v>837</v>
      </c>
      <c r="C57" s="3" t="s">
        <v>538</v>
      </c>
      <c r="D57" s="38">
        <v>4</v>
      </c>
      <c r="F57" s="4" t="s">
        <v>1092</v>
      </c>
    </row>
    <row r="58" spans="1:6">
      <c r="A58" s="71" t="s">
        <v>195</v>
      </c>
      <c r="B58" s="64" t="s">
        <v>838</v>
      </c>
      <c r="C58" s="3" t="s">
        <v>264</v>
      </c>
      <c r="D58" s="38">
        <v>3</v>
      </c>
      <c r="F58" s="4" t="s">
        <v>1092</v>
      </c>
    </row>
    <row r="59" spans="1:6" ht="15.75">
      <c r="A59" s="122" t="s">
        <v>136</v>
      </c>
      <c r="B59" s="499" t="s">
        <v>839</v>
      </c>
      <c r="C59" s="500"/>
      <c r="D59" s="500"/>
      <c r="F59" s="7"/>
    </row>
    <row r="60" spans="1:6">
      <c r="A60" s="81" t="s">
        <v>9</v>
      </c>
      <c r="B60" s="64" t="s">
        <v>840</v>
      </c>
      <c r="C60" s="3" t="s">
        <v>1275</v>
      </c>
      <c r="D60" s="73">
        <v>85</v>
      </c>
      <c r="F60" s="4" t="s">
        <v>1092</v>
      </c>
    </row>
    <row r="61" spans="1:6" ht="30">
      <c r="A61" s="81" t="s">
        <v>11</v>
      </c>
      <c r="B61" s="64" t="s">
        <v>841</v>
      </c>
      <c r="C61" s="3" t="s">
        <v>1275</v>
      </c>
      <c r="D61" s="73">
        <v>64</v>
      </c>
      <c r="F61" s="4" t="s">
        <v>1092</v>
      </c>
    </row>
    <row r="62" spans="1:6" ht="30">
      <c r="A62" s="81" t="s">
        <v>177</v>
      </c>
      <c r="B62" s="64" t="s">
        <v>850</v>
      </c>
      <c r="C62" s="3" t="s">
        <v>1275</v>
      </c>
      <c r="D62" s="73" t="s">
        <v>329</v>
      </c>
      <c r="F62" s="4" t="s">
        <v>1092</v>
      </c>
    </row>
    <row r="63" spans="1:6">
      <c r="A63" s="81" t="s">
        <v>178</v>
      </c>
      <c r="B63" s="64" t="s">
        <v>842</v>
      </c>
      <c r="C63" s="3" t="s">
        <v>1275</v>
      </c>
      <c r="D63" s="73">
        <v>71</v>
      </c>
      <c r="F63" s="4" t="s">
        <v>1092</v>
      </c>
    </row>
    <row r="64" spans="1:6" ht="30">
      <c r="A64" s="81" t="s">
        <v>179</v>
      </c>
      <c r="B64" s="64" t="s">
        <v>843</v>
      </c>
      <c r="C64" s="3" t="s">
        <v>1275</v>
      </c>
      <c r="D64" s="73">
        <v>64</v>
      </c>
      <c r="F64" s="4" t="s">
        <v>1092</v>
      </c>
    </row>
    <row r="65" spans="1:7" ht="30">
      <c r="A65" s="81" t="s">
        <v>181</v>
      </c>
      <c r="B65" s="64" t="s">
        <v>1102</v>
      </c>
      <c r="C65" s="3" t="s">
        <v>1275</v>
      </c>
      <c r="D65" s="38">
        <v>43</v>
      </c>
      <c r="F65" s="4" t="s">
        <v>1092</v>
      </c>
    </row>
    <row r="66" spans="1:7" ht="30">
      <c r="A66" s="81" t="s">
        <v>255</v>
      </c>
      <c r="B66" s="64" t="s">
        <v>844</v>
      </c>
      <c r="C66" s="3" t="s">
        <v>1275</v>
      </c>
      <c r="D66" s="73">
        <v>114</v>
      </c>
      <c r="F66" s="4" t="s">
        <v>1092</v>
      </c>
    </row>
    <row r="67" spans="1:7" ht="30">
      <c r="A67" s="81" t="s">
        <v>257</v>
      </c>
      <c r="B67" s="64" t="s">
        <v>1103</v>
      </c>
      <c r="C67" s="3" t="s">
        <v>1275</v>
      </c>
      <c r="D67" s="38">
        <v>85</v>
      </c>
      <c r="F67" s="4" t="s">
        <v>1092</v>
      </c>
    </row>
    <row r="68" spans="1:7" ht="30">
      <c r="A68" s="81" t="s">
        <v>260</v>
      </c>
      <c r="B68" s="64" t="s">
        <v>1104</v>
      </c>
      <c r="C68" s="3" t="s">
        <v>1275</v>
      </c>
      <c r="D68" s="38">
        <v>64</v>
      </c>
      <c r="F68" s="4" t="s">
        <v>1092</v>
      </c>
    </row>
    <row r="69" spans="1:7" ht="30">
      <c r="A69" s="150" t="s">
        <v>1109</v>
      </c>
      <c r="B69" s="64" t="s">
        <v>1105</v>
      </c>
      <c r="C69" s="3" t="s">
        <v>1275</v>
      </c>
      <c r="D69" s="38">
        <v>71</v>
      </c>
      <c r="F69" s="4" t="s">
        <v>1092</v>
      </c>
    </row>
    <row r="70" spans="1:7" ht="30">
      <c r="A70" s="81" t="s">
        <v>333</v>
      </c>
      <c r="B70" s="64" t="s">
        <v>1106</v>
      </c>
      <c r="C70" s="3" t="s">
        <v>1275</v>
      </c>
      <c r="D70" s="38">
        <v>64</v>
      </c>
      <c r="F70" s="4" t="s">
        <v>1092</v>
      </c>
    </row>
    <row r="71" spans="1:7" ht="30">
      <c r="A71" s="81" t="s">
        <v>334</v>
      </c>
      <c r="B71" s="64" t="s">
        <v>1102</v>
      </c>
      <c r="C71" s="3" t="s">
        <v>1275</v>
      </c>
      <c r="D71" s="38">
        <v>43</v>
      </c>
      <c r="F71" s="4" t="s">
        <v>1092</v>
      </c>
    </row>
    <row r="72" spans="1:7">
      <c r="A72" s="81" t="s">
        <v>335</v>
      </c>
      <c r="B72" s="64" t="s">
        <v>845</v>
      </c>
      <c r="C72" s="3" t="s">
        <v>1275</v>
      </c>
      <c r="D72" s="38">
        <v>142</v>
      </c>
      <c r="F72" s="4" t="s">
        <v>1092</v>
      </c>
    </row>
    <row r="73" spans="1:7" ht="30">
      <c r="A73" s="81" t="s">
        <v>1110</v>
      </c>
      <c r="B73" s="64" t="s">
        <v>1107</v>
      </c>
      <c r="C73" s="3" t="s">
        <v>1275</v>
      </c>
      <c r="D73" s="38">
        <v>127</v>
      </c>
      <c r="F73" s="4" t="s">
        <v>1092</v>
      </c>
    </row>
    <row r="74" spans="1:7">
      <c r="A74" s="81" t="s">
        <v>1111</v>
      </c>
      <c r="B74" s="64" t="s">
        <v>846</v>
      </c>
      <c r="C74" s="3" t="s">
        <v>1275</v>
      </c>
      <c r="D74" s="38">
        <v>75</v>
      </c>
      <c r="F74" s="4" t="s">
        <v>1092</v>
      </c>
    </row>
    <row r="75" spans="1:7">
      <c r="A75" s="81" t="s">
        <v>1112</v>
      </c>
      <c r="B75" s="64" t="s">
        <v>1108</v>
      </c>
      <c r="C75" s="3" t="s">
        <v>1276</v>
      </c>
      <c r="D75" s="38">
        <v>1.7</v>
      </c>
      <c r="F75" s="4" t="s">
        <v>1092</v>
      </c>
    </row>
    <row r="76" spans="1:7" ht="15.75">
      <c r="A76" s="122" t="s">
        <v>598</v>
      </c>
      <c r="B76" s="202" t="s">
        <v>1113</v>
      </c>
      <c r="C76" s="207"/>
      <c r="D76" s="199"/>
      <c r="F76" s="4"/>
    </row>
    <row r="77" spans="1:7">
      <c r="A77" s="81"/>
      <c r="B77" s="213" t="s">
        <v>1114</v>
      </c>
      <c r="C77" s="214" t="s">
        <v>1115</v>
      </c>
      <c r="D77" s="171">
        <v>2</v>
      </c>
      <c r="F77" s="4" t="s">
        <v>1126</v>
      </c>
      <c r="G77" s="85" t="s">
        <v>858</v>
      </c>
    </row>
    <row r="78" spans="1:7">
      <c r="A78" s="81"/>
      <c r="B78" s="213" t="s">
        <v>1116</v>
      </c>
      <c r="C78" s="214" t="s">
        <v>27</v>
      </c>
      <c r="D78" s="171">
        <v>20</v>
      </c>
      <c r="F78" s="4" t="s">
        <v>1126</v>
      </c>
      <c r="G78" s="85" t="s">
        <v>858</v>
      </c>
    </row>
    <row r="79" spans="1:7">
      <c r="A79" s="81"/>
      <c r="B79" s="213" t="s">
        <v>1117</v>
      </c>
      <c r="C79" s="214" t="s">
        <v>27</v>
      </c>
      <c r="D79" s="171">
        <v>40</v>
      </c>
      <c r="F79" s="4" t="s">
        <v>1126</v>
      </c>
      <c r="G79" s="85" t="s">
        <v>858</v>
      </c>
    </row>
    <row r="80" spans="1:7" ht="30">
      <c r="A80" s="81"/>
      <c r="B80" s="213" t="s">
        <v>1118</v>
      </c>
      <c r="C80" s="214"/>
      <c r="D80" s="171" t="s">
        <v>1091</v>
      </c>
      <c r="F80" s="4" t="s">
        <v>1127</v>
      </c>
      <c r="G80" s="85" t="s">
        <v>858</v>
      </c>
    </row>
    <row r="81" spans="1:8" ht="30">
      <c r="A81" s="81"/>
      <c r="B81" s="213" t="s">
        <v>1119</v>
      </c>
      <c r="C81" s="214" t="s">
        <v>1115</v>
      </c>
      <c r="D81" s="171">
        <v>2</v>
      </c>
      <c r="F81" s="4" t="s">
        <v>1127</v>
      </c>
      <c r="G81" s="85" t="s">
        <v>858</v>
      </c>
    </row>
    <row r="82" spans="1:8" ht="30">
      <c r="A82" s="81"/>
      <c r="B82" s="213" t="s">
        <v>1120</v>
      </c>
      <c r="C82" s="214" t="s">
        <v>1115</v>
      </c>
      <c r="D82" s="171" t="s">
        <v>1091</v>
      </c>
      <c r="F82" s="4" t="s">
        <v>1127</v>
      </c>
      <c r="G82" s="85" t="s">
        <v>858</v>
      </c>
    </row>
    <row r="83" spans="1:8">
      <c r="A83" s="81" t="s">
        <v>13</v>
      </c>
      <c r="B83" s="64" t="s">
        <v>1121</v>
      </c>
      <c r="C83" s="3" t="s">
        <v>254</v>
      </c>
      <c r="D83" s="38">
        <v>2</v>
      </c>
      <c r="F83" s="218" t="s">
        <v>1182</v>
      </c>
      <c r="G83" s="85"/>
    </row>
    <row r="84" spans="1:8" ht="30">
      <c r="A84" s="81" t="s">
        <v>15</v>
      </c>
      <c r="B84" s="64" t="s">
        <v>1122</v>
      </c>
      <c r="C84" s="3"/>
      <c r="D84" s="76" t="s">
        <v>1150</v>
      </c>
      <c r="F84" s="218" t="s">
        <v>1151</v>
      </c>
      <c r="G84" s="85"/>
    </row>
    <row r="85" spans="1:8" ht="30">
      <c r="A85" s="81"/>
      <c r="B85" s="213" t="s">
        <v>1124</v>
      </c>
      <c r="C85" s="214" t="s">
        <v>1125</v>
      </c>
      <c r="D85" s="171"/>
      <c r="F85" s="212" t="s">
        <v>1129</v>
      </c>
      <c r="G85" s="85" t="s">
        <v>858</v>
      </c>
    </row>
    <row r="86" spans="1:8" ht="30">
      <c r="A86" s="122" t="s">
        <v>603</v>
      </c>
      <c r="B86" s="496" t="s">
        <v>861</v>
      </c>
      <c r="C86" s="496"/>
      <c r="D86" s="496"/>
      <c r="F86" s="212" t="s">
        <v>1128</v>
      </c>
    </row>
    <row r="87" spans="1:8">
      <c r="A87" s="81" t="s">
        <v>16</v>
      </c>
      <c r="B87" s="64" t="s">
        <v>731</v>
      </c>
      <c r="C87" s="3" t="s">
        <v>910</v>
      </c>
      <c r="D87" s="73">
        <v>6</v>
      </c>
      <c r="F87" s="7"/>
    </row>
    <row r="88" spans="1:8">
      <c r="A88" s="81" t="s">
        <v>17</v>
      </c>
      <c r="B88" s="64" t="s">
        <v>862</v>
      </c>
      <c r="C88" s="3" t="s">
        <v>910</v>
      </c>
      <c r="D88" s="73">
        <v>3</v>
      </c>
      <c r="F88" s="7"/>
    </row>
    <row r="89" spans="1:8" ht="15.75">
      <c r="A89" s="81" t="s">
        <v>18</v>
      </c>
      <c r="B89" s="64" t="s">
        <v>863</v>
      </c>
      <c r="C89" s="3" t="s">
        <v>911</v>
      </c>
      <c r="D89" s="73">
        <v>10</v>
      </c>
      <c r="F89" s="7"/>
    </row>
    <row r="90" spans="1:8" ht="30.75" customHeight="1">
      <c r="A90" s="81" t="s">
        <v>20</v>
      </c>
      <c r="B90" s="64" t="s">
        <v>864</v>
      </c>
      <c r="C90" s="3" t="s">
        <v>911</v>
      </c>
      <c r="D90" s="73">
        <v>8.5</v>
      </c>
      <c r="F90" s="7"/>
    </row>
    <row r="91" spans="1:8">
      <c r="A91" s="81" t="s">
        <v>925</v>
      </c>
      <c r="B91" s="64" t="s">
        <v>865</v>
      </c>
      <c r="C91" s="3" t="s">
        <v>910</v>
      </c>
      <c r="D91" s="73">
        <v>2.5</v>
      </c>
      <c r="F91" s="7"/>
    </row>
    <row r="92" spans="1:8">
      <c r="A92" s="81" t="s">
        <v>926</v>
      </c>
      <c r="B92" s="166" t="s">
        <v>866</v>
      </c>
      <c r="C92" s="167" t="s">
        <v>910</v>
      </c>
      <c r="D92" s="168">
        <v>5</v>
      </c>
      <c r="F92" s="7"/>
    </row>
    <row r="93" spans="1:8" ht="30">
      <c r="A93" s="215" t="s">
        <v>1147</v>
      </c>
      <c r="B93" s="64" t="s">
        <v>1123</v>
      </c>
      <c r="C93" s="3" t="s">
        <v>254</v>
      </c>
      <c r="D93" s="38" t="s">
        <v>1091</v>
      </c>
      <c r="F93" s="155" t="s">
        <v>1130</v>
      </c>
    </row>
    <row r="94" spans="1:8">
      <c r="A94" s="503" t="s">
        <v>1154</v>
      </c>
      <c r="B94" s="504"/>
      <c r="C94" s="504"/>
      <c r="D94" s="505"/>
      <c r="F94" s="155"/>
    </row>
    <row r="95" spans="1:8" ht="15.75">
      <c r="A95" s="220"/>
      <c r="B95" s="501" t="s">
        <v>1152</v>
      </c>
      <c r="C95" s="501"/>
      <c r="D95" s="501"/>
      <c r="F95" s="155"/>
      <c r="H95" s="219" t="s">
        <v>1153</v>
      </c>
    </row>
    <row r="96" spans="1:8" ht="28.5" customHeight="1">
      <c r="A96" s="220"/>
      <c r="B96" s="502" t="s">
        <v>1155</v>
      </c>
      <c r="C96" s="502"/>
      <c r="D96" s="502"/>
      <c r="F96" s="155"/>
    </row>
    <row r="97" spans="1:6" ht="43.5" customHeight="1">
      <c r="A97" s="220"/>
      <c r="B97" s="502" t="s">
        <v>1156</v>
      </c>
      <c r="C97" s="502"/>
      <c r="D97" s="502"/>
      <c r="F97" s="155"/>
    </row>
    <row r="98" spans="1:6">
      <c r="A98" s="220"/>
      <c r="B98" s="501" t="s">
        <v>1157</v>
      </c>
      <c r="C98" s="501"/>
      <c r="D98" s="501"/>
      <c r="F98" s="155"/>
    </row>
    <row r="99" spans="1:6">
      <c r="A99" s="220"/>
      <c r="B99" s="501" t="s">
        <v>1158</v>
      </c>
      <c r="C99" s="501"/>
      <c r="D99" s="501"/>
      <c r="F99" s="155"/>
    </row>
    <row r="100" spans="1:6">
      <c r="A100" s="220"/>
      <c r="B100" s="501" t="s">
        <v>1159</v>
      </c>
      <c r="C100" s="501"/>
      <c r="D100" s="501"/>
      <c r="F100" s="155"/>
    </row>
    <row r="101" spans="1:6">
      <c r="A101" s="220"/>
      <c r="B101" s="501" t="s">
        <v>1160</v>
      </c>
      <c r="C101" s="501"/>
      <c r="D101" s="501"/>
      <c r="F101" s="155"/>
    </row>
    <row r="102" spans="1:6">
      <c r="A102" s="220"/>
      <c r="B102" s="501" t="s">
        <v>1161</v>
      </c>
      <c r="C102" s="501"/>
      <c r="D102" s="501"/>
      <c r="F102" s="155"/>
    </row>
    <row r="103" spans="1:6" ht="15.75">
      <c r="A103" s="164" t="s">
        <v>23</v>
      </c>
      <c r="B103" s="496" t="s">
        <v>867</v>
      </c>
      <c r="C103" s="496"/>
      <c r="D103" s="496"/>
      <c r="E103" s="165"/>
      <c r="F103" s="7"/>
    </row>
    <row r="104" spans="1:6" ht="31.5" customHeight="1">
      <c r="A104" s="81" t="s">
        <v>25</v>
      </c>
      <c r="B104" s="64" t="s">
        <v>912</v>
      </c>
      <c r="C104" s="3"/>
      <c r="D104" s="81"/>
      <c r="F104" s="7"/>
    </row>
    <row r="105" spans="1:6">
      <c r="A105" s="169" t="s">
        <v>691</v>
      </c>
      <c r="B105" s="79" t="s">
        <v>868</v>
      </c>
      <c r="C105" s="3" t="s">
        <v>913</v>
      </c>
      <c r="D105" s="73">
        <v>2</v>
      </c>
      <c r="F105" s="7"/>
    </row>
    <row r="106" spans="1:6">
      <c r="A106" s="169" t="s">
        <v>692</v>
      </c>
      <c r="B106" s="79" t="s">
        <v>869</v>
      </c>
      <c r="C106" s="3" t="s">
        <v>913</v>
      </c>
      <c r="D106" s="73">
        <v>2.5</v>
      </c>
      <c r="F106" s="7"/>
    </row>
    <row r="107" spans="1:6" ht="15.75">
      <c r="A107" s="169" t="s">
        <v>694</v>
      </c>
      <c r="B107" s="170" t="s">
        <v>870</v>
      </c>
      <c r="C107" s="167" t="s">
        <v>914</v>
      </c>
      <c r="D107" s="73">
        <v>25</v>
      </c>
      <c r="F107" s="7"/>
    </row>
    <row r="108" spans="1:6" ht="15.75">
      <c r="A108" s="169" t="s">
        <v>695</v>
      </c>
      <c r="B108" s="79" t="s">
        <v>871</v>
      </c>
      <c r="C108" s="3" t="s">
        <v>914</v>
      </c>
      <c r="D108" s="73">
        <v>30</v>
      </c>
      <c r="F108" s="7"/>
    </row>
    <row r="109" spans="1:6" ht="15.75">
      <c r="A109" s="169" t="s">
        <v>696</v>
      </c>
      <c r="B109" s="79" t="s">
        <v>872</v>
      </c>
      <c r="C109" s="3" t="s">
        <v>914</v>
      </c>
      <c r="D109" s="73">
        <v>40</v>
      </c>
      <c r="F109" s="7"/>
    </row>
    <row r="110" spans="1:6" ht="15.75">
      <c r="A110" s="169" t="s">
        <v>697</v>
      </c>
      <c r="B110" s="79" t="s">
        <v>873</v>
      </c>
      <c r="C110" s="3" t="s">
        <v>914</v>
      </c>
      <c r="D110" s="73">
        <v>60</v>
      </c>
      <c r="F110" s="7"/>
    </row>
    <row r="111" spans="1:6" ht="16.5" customHeight="1">
      <c r="A111" s="81" t="s">
        <v>26</v>
      </c>
      <c r="B111" s="71" t="s">
        <v>874</v>
      </c>
      <c r="C111" s="64"/>
      <c r="D111" s="64"/>
      <c r="F111" s="7"/>
    </row>
    <row r="112" spans="1:6">
      <c r="A112" s="169" t="s">
        <v>701</v>
      </c>
      <c r="B112" s="79" t="s">
        <v>875</v>
      </c>
      <c r="C112" s="3" t="s">
        <v>913</v>
      </c>
      <c r="D112" s="73">
        <v>3</v>
      </c>
      <c r="F112" s="7"/>
    </row>
    <row r="113" spans="1:6">
      <c r="A113" s="169" t="s">
        <v>702</v>
      </c>
      <c r="B113" s="79" t="s">
        <v>869</v>
      </c>
      <c r="C113" s="3" t="s">
        <v>913</v>
      </c>
      <c r="D113" s="73">
        <v>3.5</v>
      </c>
      <c r="F113" s="7"/>
    </row>
    <row r="114" spans="1:6" ht="15.75">
      <c r="A114" s="169" t="s">
        <v>703</v>
      </c>
      <c r="B114" s="79" t="s">
        <v>876</v>
      </c>
      <c r="C114" s="3" t="s">
        <v>914</v>
      </c>
      <c r="D114" s="73">
        <v>30</v>
      </c>
      <c r="F114" s="7"/>
    </row>
    <row r="115" spans="1:6" ht="15.75">
      <c r="A115" s="169" t="s">
        <v>704</v>
      </c>
      <c r="B115" s="79" t="s">
        <v>871</v>
      </c>
      <c r="C115" s="3" t="s">
        <v>914</v>
      </c>
      <c r="D115" s="73">
        <v>35</v>
      </c>
      <c r="F115" s="7"/>
    </row>
    <row r="116" spans="1:6" ht="15.75">
      <c r="A116" s="169" t="s">
        <v>705</v>
      </c>
      <c r="B116" s="79" t="s">
        <v>877</v>
      </c>
      <c r="C116" s="3" t="s">
        <v>914</v>
      </c>
      <c r="D116" s="73">
        <v>50</v>
      </c>
      <c r="F116" s="7"/>
    </row>
    <row r="117" spans="1:6" ht="15.75">
      <c r="A117" s="169" t="s">
        <v>706</v>
      </c>
      <c r="B117" s="79" t="s">
        <v>873</v>
      </c>
      <c r="C117" s="3" t="s">
        <v>914</v>
      </c>
      <c r="D117" s="73">
        <v>70</v>
      </c>
      <c r="F117" s="7"/>
    </row>
    <row r="118" spans="1:6" ht="15.75">
      <c r="A118" s="164" t="s">
        <v>548</v>
      </c>
      <c r="B118" s="496" t="s">
        <v>878</v>
      </c>
      <c r="C118" s="496"/>
      <c r="D118" s="496"/>
      <c r="F118" s="7"/>
    </row>
    <row r="119" spans="1:6">
      <c r="A119" s="81" t="s">
        <v>32</v>
      </c>
      <c r="B119" s="64" t="s">
        <v>879</v>
      </c>
      <c r="C119" s="3" t="s">
        <v>915</v>
      </c>
      <c r="D119" s="73">
        <v>2.5</v>
      </c>
      <c r="F119" s="7"/>
    </row>
    <row r="120" spans="1:6">
      <c r="A120" s="81" t="s">
        <v>33</v>
      </c>
      <c r="B120" s="64" t="s">
        <v>880</v>
      </c>
      <c r="C120" s="3" t="s">
        <v>915</v>
      </c>
      <c r="D120" s="73">
        <v>2</v>
      </c>
      <c r="F120" s="7"/>
    </row>
    <row r="121" spans="1:6">
      <c r="A121" s="81" t="s">
        <v>37</v>
      </c>
      <c r="B121" s="64" t="s">
        <v>881</v>
      </c>
      <c r="C121" s="3" t="s">
        <v>910</v>
      </c>
      <c r="D121" s="73">
        <v>2</v>
      </c>
      <c r="F121" s="7"/>
    </row>
    <row r="122" spans="1:6">
      <c r="A122" s="81" t="s">
        <v>364</v>
      </c>
      <c r="B122" s="64" t="s">
        <v>882</v>
      </c>
      <c r="C122" s="3" t="s">
        <v>916</v>
      </c>
      <c r="D122" s="73">
        <v>1</v>
      </c>
      <c r="F122" s="7"/>
    </row>
    <row r="123" spans="1:6">
      <c r="A123" s="81" t="s">
        <v>365</v>
      </c>
      <c r="B123" s="64" t="s">
        <v>883</v>
      </c>
      <c r="C123" s="3" t="s">
        <v>917</v>
      </c>
      <c r="D123" s="73">
        <v>3</v>
      </c>
      <c r="F123" s="7"/>
    </row>
    <row r="124" spans="1:6" ht="30">
      <c r="A124" s="81" t="s">
        <v>366</v>
      </c>
      <c r="B124" s="64" t="s">
        <v>884</v>
      </c>
      <c r="C124" s="3" t="s">
        <v>885</v>
      </c>
      <c r="D124" s="73">
        <v>30</v>
      </c>
      <c r="F124" s="7"/>
    </row>
    <row r="125" spans="1:6" ht="15.75">
      <c r="A125" s="164" t="s">
        <v>49</v>
      </c>
      <c r="B125" s="496" t="s">
        <v>886</v>
      </c>
      <c r="C125" s="496"/>
      <c r="D125" s="496"/>
      <c r="F125" s="7"/>
    </row>
    <row r="126" spans="1:6">
      <c r="A126" s="81" t="s">
        <v>51</v>
      </c>
      <c r="B126" s="64" t="s">
        <v>887</v>
      </c>
      <c r="C126" s="3"/>
      <c r="D126" s="81"/>
      <c r="F126" s="7"/>
    </row>
    <row r="127" spans="1:6">
      <c r="A127" s="169" t="s">
        <v>724</v>
      </c>
      <c r="B127" s="79" t="s">
        <v>888</v>
      </c>
      <c r="C127" s="3" t="s">
        <v>117</v>
      </c>
      <c r="D127" s="73">
        <v>50</v>
      </c>
      <c r="F127" s="7"/>
    </row>
    <row r="128" spans="1:6">
      <c r="A128" s="169" t="s">
        <v>725</v>
      </c>
      <c r="B128" s="79" t="s">
        <v>889</v>
      </c>
      <c r="C128" s="3" t="s">
        <v>117</v>
      </c>
      <c r="D128" s="73">
        <v>50</v>
      </c>
      <c r="F128" s="7"/>
    </row>
    <row r="129" spans="1:6">
      <c r="A129" s="169" t="s">
        <v>726</v>
      </c>
      <c r="B129" s="170" t="s">
        <v>890</v>
      </c>
      <c r="C129" s="167" t="s">
        <v>117</v>
      </c>
      <c r="D129" s="73">
        <v>70</v>
      </c>
      <c r="F129" s="7"/>
    </row>
    <row r="130" spans="1:6">
      <c r="A130" s="169" t="s">
        <v>1131</v>
      </c>
      <c r="B130" s="170" t="s">
        <v>891</v>
      </c>
      <c r="C130" s="167" t="s">
        <v>117</v>
      </c>
      <c r="D130" s="73">
        <v>50</v>
      </c>
      <c r="F130" s="7"/>
    </row>
    <row r="131" spans="1:6">
      <c r="A131" s="169" t="s">
        <v>1132</v>
      </c>
      <c r="B131" s="170" t="s">
        <v>892</v>
      </c>
      <c r="C131" s="167" t="s">
        <v>117</v>
      </c>
      <c r="D131" s="73">
        <v>40</v>
      </c>
      <c r="F131" s="7"/>
    </row>
    <row r="132" spans="1:6">
      <c r="A132" s="169" t="s">
        <v>1133</v>
      </c>
      <c r="B132" s="170" t="s">
        <v>893</v>
      </c>
      <c r="C132" s="167" t="s">
        <v>117</v>
      </c>
      <c r="D132" s="73">
        <v>40</v>
      </c>
      <c r="F132" s="7"/>
    </row>
    <row r="133" spans="1:6">
      <c r="A133" s="169" t="s">
        <v>1134</v>
      </c>
      <c r="B133" s="170" t="s">
        <v>894</v>
      </c>
      <c r="C133" s="167" t="s">
        <v>117</v>
      </c>
      <c r="D133" s="73">
        <v>40</v>
      </c>
      <c r="F133" s="7"/>
    </row>
    <row r="134" spans="1:6">
      <c r="A134" s="169" t="s">
        <v>1145</v>
      </c>
      <c r="B134" s="170" t="s">
        <v>895</v>
      </c>
      <c r="C134" s="167" t="s">
        <v>117</v>
      </c>
      <c r="D134" s="73">
        <v>35</v>
      </c>
      <c r="F134" s="7"/>
    </row>
    <row r="135" spans="1:6">
      <c r="A135" s="169" t="s">
        <v>1135</v>
      </c>
      <c r="B135" s="170" t="s">
        <v>896</v>
      </c>
      <c r="C135" s="167" t="s">
        <v>117</v>
      </c>
      <c r="D135" s="73">
        <v>25</v>
      </c>
      <c r="F135" s="7"/>
    </row>
    <row r="136" spans="1:6">
      <c r="A136" s="169" t="s">
        <v>1136</v>
      </c>
      <c r="B136" s="170" t="s">
        <v>897</v>
      </c>
      <c r="C136" s="167" t="s">
        <v>117</v>
      </c>
      <c r="D136" s="73">
        <v>30</v>
      </c>
      <c r="F136" s="7"/>
    </row>
    <row r="137" spans="1:6">
      <c r="A137" s="169" t="s">
        <v>1137</v>
      </c>
      <c r="B137" s="170" t="s">
        <v>898</v>
      </c>
      <c r="C137" s="167" t="s">
        <v>117</v>
      </c>
      <c r="D137" s="73">
        <v>30</v>
      </c>
      <c r="F137" s="7"/>
    </row>
    <row r="138" spans="1:6">
      <c r="A138" s="169" t="s">
        <v>1138</v>
      </c>
      <c r="B138" s="170" t="s">
        <v>899</v>
      </c>
      <c r="C138" s="167" t="s">
        <v>117</v>
      </c>
      <c r="D138" s="73">
        <v>50</v>
      </c>
      <c r="F138" s="7"/>
    </row>
    <row r="139" spans="1:6">
      <c r="A139" s="81" t="s">
        <v>52</v>
      </c>
      <c r="B139" s="64" t="s">
        <v>900</v>
      </c>
      <c r="C139" s="3"/>
      <c r="D139" s="73"/>
      <c r="F139" s="7"/>
    </row>
    <row r="140" spans="1:6">
      <c r="A140" s="169" t="s">
        <v>727</v>
      </c>
      <c r="B140" s="79" t="s">
        <v>888</v>
      </c>
      <c r="C140" s="3" t="s">
        <v>117</v>
      </c>
      <c r="D140" s="73">
        <v>40</v>
      </c>
      <c r="F140" s="7"/>
    </row>
    <row r="141" spans="1:6">
      <c r="A141" s="169" t="s">
        <v>777</v>
      </c>
      <c r="B141" s="79" t="s">
        <v>889</v>
      </c>
      <c r="C141" s="3" t="s">
        <v>117</v>
      </c>
      <c r="D141" s="73">
        <v>40</v>
      </c>
      <c r="F141" s="7"/>
    </row>
    <row r="142" spans="1:6">
      <c r="A142" s="169" t="s">
        <v>1139</v>
      </c>
      <c r="B142" s="79" t="s">
        <v>890</v>
      </c>
      <c r="C142" s="3" t="s">
        <v>117</v>
      </c>
      <c r="D142" s="73">
        <v>60</v>
      </c>
      <c r="F142" s="7"/>
    </row>
    <row r="143" spans="1:6">
      <c r="A143" s="169" t="s">
        <v>1140</v>
      </c>
      <c r="B143" s="79" t="s">
        <v>891</v>
      </c>
      <c r="C143" s="3" t="s">
        <v>117</v>
      </c>
      <c r="D143" s="73">
        <v>40</v>
      </c>
      <c r="F143" s="7"/>
    </row>
    <row r="144" spans="1:6">
      <c r="A144" s="169" t="s">
        <v>1141</v>
      </c>
      <c r="B144" s="79" t="s">
        <v>892</v>
      </c>
      <c r="C144" s="3" t="s">
        <v>117</v>
      </c>
      <c r="D144" s="73">
        <v>30</v>
      </c>
      <c r="F144" s="7"/>
    </row>
    <row r="145" spans="1:6">
      <c r="A145" s="169" t="s">
        <v>1142</v>
      </c>
      <c r="B145" s="79" t="s">
        <v>893</v>
      </c>
      <c r="C145" s="3" t="s">
        <v>117</v>
      </c>
      <c r="D145" s="73">
        <v>30</v>
      </c>
      <c r="F145" s="7"/>
    </row>
    <row r="146" spans="1:6">
      <c r="A146" s="169" t="s">
        <v>1143</v>
      </c>
      <c r="B146" s="79" t="s">
        <v>894</v>
      </c>
      <c r="C146" s="3" t="s">
        <v>117</v>
      </c>
      <c r="D146" s="73">
        <v>30</v>
      </c>
      <c r="F146" s="7"/>
    </row>
    <row r="147" spans="1:6">
      <c r="A147" s="169" t="s">
        <v>1146</v>
      </c>
      <c r="B147" s="79" t="s">
        <v>895</v>
      </c>
      <c r="C147" s="3" t="s">
        <v>117</v>
      </c>
      <c r="D147" s="73">
        <v>30</v>
      </c>
      <c r="F147" s="7"/>
    </row>
    <row r="148" spans="1:6">
      <c r="A148" s="169" t="s">
        <v>1144</v>
      </c>
      <c r="B148" s="79" t="s">
        <v>896</v>
      </c>
      <c r="C148" s="3" t="s">
        <v>117</v>
      </c>
      <c r="D148" s="73">
        <v>15</v>
      </c>
      <c r="F148" s="7"/>
    </row>
    <row r="149" spans="1:6">
      <c r="A149" s="169" t="s">
        <v>1136</v>
      </c>
      <c r="B149" s="79" t="s">
        <v>897</v>
      </c>
      <c r="C149" s="3" t="s">
        <v>117</v>
      </c>
      <c r="D149" s="73">
        <v>20</v>
      </c>
      <c r="F149" s="7"/>
    </row>
    <row r="150" spans="1:6">
      <c r="A150" s="169" t="s">
        <v>1137</v>
      </c>
      <c r="B150" s="79" t="s">
        <v>898</v>
      </c>
      <c r="C150" s="3" t="s">
        <v>117</v>
      </c>
      <c r="D150" s="73">
        <v>20</v>
      </c>
      <c r="F150" s="7"/>
    </row>
    <row r="151" spans="1:6">
      <c r="A151" s="169" t="s">
        <v>1138</v>
      </c>
      <c r="B151" s="79" t="s">
        <v>899</v>
      </c>
      <c r="C151" s="3" t="s">
        <v>117</v>
      </c>
      <c r="D151" s="73">
        <v>40</v>
      </c>
      <c r="F151" s="7"/>
    </row>
    <row r="152" spans="1:6" ht="15.75">
      <c r="A152" s="164" t="s">
        <v>751</v>
      </c>
      <c r="B152" s="496" t="s">
        <v>901</v>
      </c>
      <c r="C152" s="496"/>
      <c r="D152" s="496"/>
      <c r="F152" s="7"/>
    </row>
    <row r="153" spans="1:6">
      <c r="A153" s="81" t="s">
        <v>55</v>
      </c>
      <c r="B153" s="64" t="s">
        <v>902</v>
      </c>
      <c r="C153" s="3" t="s">
        <v>918</v>
      </c>
      <c r="D153" s="73">
        <v>6</v>
      </c>
      <c r="F153" s="7"/>
    </row>
    <row r="154" spans="1:6">
      <c r="A154" s="81" t="s">
        <v>56</v>
      </c>
      <c r="B154" s="64" t="s">
        <v>903</v>
      </c>
      <c r="C154" s="3" t="s">
        <v>919</v>
      </c>
      <c r="D154" s="73">
        <v>5</v>
      </c>
      <c r="F154" s="7"/>
    </row>
    <row r="155" spans="1:6">
      <c r="A155" s="81" t="s">
        <v>57</v>
      </c>
      <c r="B155" s="64" t="s">
        <v>904</v>
      </c>
      <c r="C155" s="3" t="s">
        <v>920</v>
      </c>
      <c r="D155" s="73">
        <v>0.2</v>
      </c>
      <c r="F155" s="7"/>
    </row>
    <row r="156" spans="1:6">
      <c r="A156" s="81" t="s">
        <v>425</v>
      </c>
      <c r="B156" s="64" t="s">
        <v>905</v>
      </c>
      <c r="C156" s="3" t="s">
        <v>919</v>
      </c>
      <c r="D156" s="73">
        <v>7</v>
      </c>
      <c r="F156" s="7"/>
    </row>
    <row r="157" spans="1:6">
      <c r="A157" s="81" t="s">
        <v>426</v>
      </c>
      <c r="B157" s="64" t="s">
        <v>906</v>
      </c>
      <c r="C157" s="3" t="s">
        <v>921</v>
      </c>
      <c r="D157" s="73">
        <v>10</v>
      </c>
      <c r="F157" s="7"/>
    </row>
    <row r="158" spans="1:6">
      <c r="A158" s="81" t="s">
        <v>427</v>
      </c>
      <c r="B158" s="64" t="s">
        <v>907</v>
      </c>
      <c r="C158" s="3" t="s">
        <v>922</v>
      </c>
      <c r="D158" s="73">
        <v>0.4</v>
      </c>
      <c r="F158" s="7"/>
    </row>
    <row r="159" spans="1:6">
      <c r="A159" s="81" t="s">
        <v>428</v>
      </c>
      <c r="B159" s="64" t="s">
        <v>908</v>
      </c>
      <c r="C159" s="3" t="s">
        <v>923</v>
      </c>
      <c r="D159" s="73">
        <v>3</v>
      </c>
      <c r="F159" s="7"/>
    </row>
    <row r="160" spans="1:6">
      <c r="A160" s="81" t="s">
        <v>429</v>
      </c>
      <c r="B160" s="64" t="s">
        <v>909</v>
      </c>
      <c r="C160" s="3" t="s">
        <v>923</v>
      </c>
      <c r="D160" s="73">
        <v>6</v>
      </c>
      <c r="F160" s="7"/>
    </row>
  </sheetData>
  <mergeCells count="19">
    <mergeCell ref="A94:D94"/>
    <mergeCell ref="A6:D6"/>
    <mergeCell ref="B9:D9"/>
    <mergeCell ref="B118:D118"/>
    <mergeCell ref="B125:D125"/>
    <mergeCell ref="B152:D152"/>
    <mergeCell ref="B27:D27"/>
    <mergeCell ref="B53:D53"/>
    <mergeCell ref="B59:D59"/>
    <mergeCell ref="B86:D86"/>
    <mergeCell ref="B103:D103"/>
    <mergeCell ref="B95:D95"/>
    <mergeCell ref="B96:D96"/>
    <mergeCell ref="B97:D97"/>
    <mergeCell ref="B98:D98"/>
    <mergeCell ref="B99:D99"/>
    <mergeCell ref="B100:D100"/>
    <mergeCell ref="B101:D101"/>
    <mergeCell ref="B102:D102"/>
  </mergeCells>
  <phoneticPr fontId="33" type="noConversion"/>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42"/>
  <sheetViews>
    <sheetView zoomScaleNormal="100" workbookViewId="0">
      <pane ySplit="8" topLeftCell="A9" activePane="bottomLeft" state="frozen"/>
      <selection pane="bottomLeft" activeCell="E1" sqref="D1:F4"/>
    </sheetView>
  </sheetViews>
  <sheetFormatPr defaultRowHeight="15"/>
  <cols>
    <col min="1" max="1" width="12.140625" customWidth="1"/>
    <col min="2" max="2" width="71.42578125" customWidth="1"/>
    <col min="3" max="3" width="19.28515625" customWidth="1"/>
    <col min="4" max="4" width="20.28515625" customWidth="1"/>
    <col min="5" max="5" width="11.7109375" customWidth="1"/>
    <col min="6" max="6" width="19" customWidth="1"/>
  </cols>
  <sheetData>
    <row r="1" spans="1:6">
      <c r="D1" s="355"/>
      <c r="E1" s="523" t="s">
        <v>1591</v>
      </c>
      <c r="F1" s="523"/>
    </row>
    <row r="2" spans="1:6" ht="15" customHeight="1">
      <c r="D2" s="523" t="s">
        <v>526</v>
      </c>
      <c r="E2" s="523"/>
      <c r="F2" s="523"/>
    </row>
    <row r="3" spans="1:6">
      <c r="D3" s="396" t="s">
        <v>1635</v>
      </c>
      <c r="E3" s="396"/>
      <c r="F3" s="396"/>
    </row>
    <row r="4" spans="1:6">
      <c r="D4" s="396" t="s">
        <v>1633</v>
      </c>
      <c r="E4" s="396"/>
      <c r="F4" s="396"/>
    </row>
    <row r="6" spans="1:6" ht="15.75">
      <c r="A6" s="482" t="s">
        <v>815</v>
      </c>
      <c r="B6" s="482"/>
      <c r="C6" s="482"/>
      <c r="D6" s="482"/>
      <c r="E6" s="204"/>
      <c r="F6" s="204"/>
    </row>
    <row r="8" spans="1:6" ht="29.25">
      <c r="A8" s="46" t="s">
        <v>0</v>
      </c>
      <c r="B8" s="72" t="s">
        <v>1</v>
      </c>
      <c r="C8" s="72" t="s">
        <v>2</v>
      </c>
      <c r="D8" s="72" t="s">
        <v>530</v>
      </c>
      <c r="E8" s="72" t="s">
        <v>531</v>
      </c>
      <c r="F8" s="72" t="s">
        <v>1277</v>
      </c>
    </row>
    <row r="9" spans="1:6" ht="15.75">
      <c r="A9" s="318" t="s">
        <v>3</v>
      </c>
      <c r="B9" s="518" t="s">
        <v>271</v>
      </c>
      <c r="C9" s="518"/>
      <c r="D9" s="483"/>
      <c r="E9" s="318"/>
      <c r="F9" s="318"/>
    </row>
    <row r="10" spans="1:6">
      <c r="A10" s="71" t="s">
        <v>4</v>
      </c>
      <c r="B10" s="64" t="s">
        <v>816</v>
      </c>
      <c r="C10" s="3" t="s">
        <v>117</v>
      </c>
      <c r="D10" s="203">
        <v>35</v>
      </c>
      <c r="E10" s="6">
        <f t="shared" ref="E10:E60" si="0">ROUND(D10*0.21,2)</f>
        <v>7.35</v>
      </c>
      <c r="F10" s="6">
        <f t="shared" ref="F10:F30" si="1">D10+E10</f>
        <v>42.35</v>
      </c>
    </row>
    <row r="11" spans="1:6">
      <c r="A11" s="71" t="s">
        <v>5</v>
      </c>
      <c r="B11" s="64" t="s">
        <v>817</v>
      </c>
      <c r="C11" s="3" t="s">
        <v>117</v>
      </c>
      <c r="D11" s="203">
        <v>50</v>
      </c>
      <c r="E11" s="6">
        <f t="shared" si="0"/>
        <v>10.5</v>
      </c>
      <c r="F11" s="6">
        <f t="shared" si="1"/>
        <v>60.5</v>
      </c>
    </row>
    <row r="12" spans="1:6">
      <c r="A12" s="71" t="s">
        <v>6</v>
      </c>
      <c r="B12" s="64" t="s">
        <v>818</v>
      </c>
      <c r="C12" s="3" t="s">
        <v>117</v>
      </c>
      <c r="D12" s="203">
        <v>17</v>
      </c>
      <c r="E12" s="6">
        <f t="shared" si="0"/>
        <v>3.57</v>
      </c>
      <c r="F12" s="6">
        <f t="shared" si="1"/>
        <v>20.57</v>
      </c>
    </row>
    <row r="13" spans="1:6">
      <c r="A13" s="71" t="s">
        <v>7</v>
      </c>
      <c r="B13" s="64" t="s">
        <v>819</v>
      </c>
      <c r="C13" s="3" t="s">
        <v>117</v>
      </c>
      <c r="D13" s="203">
        <v>8.5</v>
      </c>
      <c r="E13" s="6">
        <f t="shared" si="0"/>
        <v>1.79</v>
      </c>
      <c r="F13" s="6">
        <f t="shared" si="1"/>
        <v>10.29</v>
      </c>
    </row>
    <row r="14" spans="1:6" ht="30">
      <c r="A14" s="81" t="s">
        <v>190</v>
      </c>
      <c r="B14" s="64" t="s">
        <v>820</v>
      </c>
      <c r="C14" s="3" t="s">
        <v>117</v>
      </c>
      <c r="D14" s="206">
        <v>1</v>
      </c>
      <c r="E14" s="6">
        <f t="shared" si="0"/>
        <v>0.21</v>
      </c>
      <c r="F14" s="6">
        <f t="shared" si="1"/>
        <v>1.21</v>
      </c>
    </row>
    <row r="15" spans="1:6">
      <c r="A15" s="71" t="s">
        <v>618</v>
      </c>
      <c r="B15" s="64" t="s">
        <v>821</v>
      </c>
      <c r="C15" s="3" t="s">
        <v>117</v>
      </c>
      <c r="D15" s="203">
        <v>7</v>
      </c>
      <c r="E15" s="6">
        <f t="shared" si="0"/>
        <v>1.47</v>
      </c>
      <c r="F15" s="6">
        <f t="shared" si="1"/>
        <v>8.4700000000000006</v>
      </c>
    </row>
    <row r="16" spans="1:6">
      <c r="A16" s="71" t="s">
        <v>619</v>
      </c>
      <c r="B16" s="64" t="s">
        <v>822</v>
      </c>
      <c r="C16" s="3" t="s">
        <v>117</v>
      </c>
      <c r="D16" s="203">
        <v>3</v>
      </c>
      <c r="E16" s="6">
        <f t="shared" si="0"/>
        <v>0.63</v>
      </c>
      <c r="F16" s="6">
        <f t="shared" si="1"/>
        <v>3.63</v>
      </c>
    </row>
    <row r="17" spans="1:6">
      <c r="A17" s="71" t="s">
        <v>620</v>
      </c>
      <c r="B17" s="64" t="s">
        <v>823</v>
      </c>
      <c r="C17" s="3" t="s">
        <v>117</v>
      </c>
      <c r="D17" s="203">
        <v>7</v>
      </c>
      <c r="E17" s="6">
        <f t="shared" si="0"/>
        <v>1.47</v>
      </c>
      <c r="F17" s="6">
        <f t="shared" si="1"/>
        <v>8.4700000000000006</v>
      </c>
    </row>
    <row r="18" spans="1:6">
      <c r="A18" s="71" t="s">
        <v>621</v>
      </c>
      <c r="B18" s="64" t="s">
        <v>824</v>
      </c>
      <c r="C18" s="3" t="s">
        <v>1271</v>
      </c>
      <c r="D18" s="203">
        <v>0.04</v>
      </c>
      <c r="E18" s="6">
        <f t="shared" si="0"/>
        <v>0.01</v>
      </c>
      <c r="F18" s="6">
        <f t="shared" si="1"/>
        <v>0.05</v>
      </c>
    </row>
    <row r="19" spans="1:6">
      <c r="A19" s="71" t="s">
        <v>622</v>
      </c>
      <c r="B19" s="64" t="s">
        <v>825</v>
      </c>
      <c r="C19" s="3" t="s">
        <v>117</v>
      </c>
      <c r="D19" s="203">
        <v>26</v>
      </c>
      <c r="E19" s="6">
        <f t="shared" si="0"/>
        <v>5.46</v>
      </c>
      <c r="F19" s="6">
        <f t="shared" si="1"/>
        <v>31.46</v>
      </c>
    </row>
    <row r="20" spans="1:6">
      <c r="A20" s="71" t="s">
        <v>623</v>
      </c>
      <c r="B20" s="64" t="s">
        <v>826</v>
      </c>
      <c r="C20" s="3" t="s">
        <v>117</v>
      </c>
      <c r="D20" s="203">
        <v>4</v>
      </c>
      <c r="E20" s="6">
        <f t="shared" si="0"/>
        <v>0.84</v>
      </c>
      <c r="F20" s="6">
        <f t="shared" si="1"/>
        <v>4.84</v>
      </c>
    </row>
    <row r="21" spans="1:6">
      <c r="A21" s="71" t="s">
        <v>623</v>
      </c>
      <c r="B21" s="69" t="s">
        <v>827</v>
      </c>
      <c r="C21" s="3" t="s">
        <v>117</v>
      </c>
      <c r="D21" s="206">
        <v>29</v>
      </c>
      <c r="E21" s="6">
        <f t="shared" si="0"/>
        <v>6.09</v>
      </c>
      <c r="F21" s="6">
        <f t="shared" si="1"/>
        <v>35.090000000000003</v>
      </c>
    </row>
    <row r="22" spans="1:6">
      <c r="A22" s="71" t="s">
        <v>1551</v>
      </c>
      <c r="B22" s="64" t="s">
        <v>828</v>
      </c>
      <c r="C22" s="3" t="s">
        <v>117</v>
      </c>
      <c r="D22" s="203">
        <v>7</v>
      </c>
      <c r="E22" s="6">
        <f t="shared" si="0"/>
        <v>1.47</v>
      </c>
      <c r="F22" s="6">
        <f t="shared" si="1"/>
        <v>8.4700000000000006</v>
      </c>
    </row>
    <row r="23" spans="1:6">
      <c r="A23" s="71" t="s">
        <v>1553</v>
      </c>
      <c r="B23" s="64" t="s">
        <v>828</v>
      </c>
      <c r="C23" s="3" t="s">
        <v>1176</v>
      </c>
      <c r="D23" s="203">
        <v>35</v>
      </c>
      <c r="E23" s="6">
        <f t="shared" si="0"/>
        <v>7.35</v>
      </c>
      <c r="F23" s="6">
        <f t="shared" si="1"/>
        <v>42.35</v>
      </c>
    </row>
    <row r="24" spans="1:6">
      <c r="A24" s="81" t="s">
        <v>1554</v>
      </c>
      <c r="B24" s="69" t="s">
        <v>1272</v>
      </c>
      <c r="C24" s="4" t="s">
        <v>1274</v>
      </c>
      <c r="D24" s="206">
        <v>10</v>
      </c>
      <c r="E24" s="149">
        <f>ROUND(D24*0.21,2)</f>
        <v>2.1</v>
      </c>
      <c r="F24" s="38">
        <f>D24+E24</f>
        <v>12.1</v>
      </c>
    </row>
    <row r="25" spans="1:6">
      <c r="A25" s="81" t="s">
        <v>1555</v>
      </c>
      <c r="B25" s="69" t="s">
        <v>1273</v>
      </c>
      <c r="C25" s="4" t="s">
        <v>1274</v>
      </c>
      <c r="D25" s="206">
        <v>6</v>
      </c>
      <c r="E25" s="68">
        <f t="shared" ref="E25:E26" si="2">ROUND(D25*0.12,2)</f>
        <v>0.72</v>
      </c>
      <c r="F25" s="6">
        <v>6.72</v>
      </c>
    </row>
    <row r="26" spans="1:6">
      <c r="A26" s="71" t="s">
        <v>1556</v>
      </c>
      <c r="B26" s="64" t="s">
        <v>829</v>
      </c>
      <c r="C26" s="3" t="s">
        <v>1210</v>
      </c>
      <c r="D26" s="203">
        <v>5</v>
      </c>
      <c r="E26" s="149">
        <f t="shared" si="2"/>
        <v>0.6</v>
      </c>
      <c r="F26" s="6">
        <v>5.6</v>
      </c>
    </row>
    <row r="27" spans="1:6">
      <c r="A27" s="71" t="s">
        <v>1557</v>
      </c>
      <c r="B27" s="64" t="s">
        <v>1090</v>
      </c>
      <c r="C27" s="3" t="s">
        <v>1210</v>
      </c>
      <c r="D27" s="461" t="s">
        <v>1091</v>
      </c>
      <c r="E27" s="462"/>
      <c r="F27" s="463"/>
    </row>
    <row r="28" spans="1:6">
      <c r="A28" s="71" t="s">
        <v>1558</v>
      </c>
      <c r="B28" s="64" t="s">
        <v>830</v>
      </c>
      <c r="C28" s="3" t="s">
        <v>131</v>
      </c>
      <c r="D28" s="203">
        <v>1.42</v>
      </c>
      <c r="E28" s="68">
        <f>ROUND(D28*0.12,2)</f>
        <v>0.17</v>
      </c>
      <c r="F28" s="6">
        <v>1.5899999999999999</v>
      </c>
    </row>
    <row r="29" spans="1:6">
      <c r="A29" s="71" t="s">
        <v>1559</v>
      </c>
      <c r="B29" s="64" t="s">
        <v>831</v>
      </c>
      <c r="C29" s="3" t="s">
        <v>131</v>
      </c>
      <c r="D29" s="203">
        <v>0.14000000000000001</v>
      </c>
      <c r="E29" s="6">
        <f>ROUND(D29*0.12,2)</f>
        <v>0.02</v>
      </c>
      <c r="F29" s="38">
        <f>D29</f>
        <v>0.14000000000000001</v>
      </c>
    </row>
    <row r="30" spans="1:6">
      <c r="A30" s="71" t="s">
        <v>1560</v>
      </c>
      <c r="B30" s="64" t="s">
        <v>832</v>
      </c>
      <c r="C30" s="3" t="s">
        <v>538</v>
      </c>
      <c r="D30" s="203">
        <v>0.5</v>
      </c>
      <c r="E30" s="6">
        <f t="shared" si="0"/>
        <v>0.11</v>
      </c>
      <c r="F30" s="6">
        <f t="shared" si="1"/>
        <v>0.61</v>
      </c>
    </row>
    <row r="31" spans="1:6">
      <c r="A31" s="71" t="s">
        <v>1562</v>
      </c>
      <c r="B31" s="166" t="s">
        <v>1094</v>
      </c>
      <c r="C31" s="3" t="s">
        <v>538</v>
      </c>
      <c r="D31" s="461" t="s">
        <v>1091</v>
      </c>
      <c r="E31" s="462"/>
      <c r="F31" s="463"/>
    </row>
    <row r="32" spans="1:6" ht="30">
      <c r="A32" s="71" t="s">
        <v>1561</v>
      </c>
      <c r="B32" s="64" t="s">
        <v>1097</v>
      </c>
      <c r="C32" s="3" t="s">
        <v>117</v>
      </c>
      <c r="D32" s="216">
        <v>7</v>
      </c>
      <c r="E32" s="6">
        <f t="shared" si="0"/>
        <v>1.47</v>
      </c>
      <c r="F32" s="6">
        <f t="shared" ref="F32" si="3">D32+E32</f>
        <v>8.4700000000000006</v>
      </c>
    </row>
    <row r="33" spans="1:6" ht="15" customHeight="1">
      <c r="A33" s="318" t="s">
        <v>133</v>
      </c>
      <c r="B33" s="519" t="s">
        <v>847</v>
      </c>
      <c r="C33" s="519"/>
      <c r="D33" s="520"/>
      <c r="E33" s="241"/>
      <c r="F33" s="241"/>
    </row>
    <row r="34" spans="1:6">
      <c r="A34" s="71" t="s">
        <v>68</v>
      </c>
      <c r="B34" s="64" t="s">
        <v>834</v>
      </c>
      <c r="C34" s="3"/>
      <c r="D34" s="203">
        <v>4</v>
      </c>
      <c r="E34" s="6">
        <f t="shared" si="0"/>
        <v>0.84</v>
      </c>
      <c r="F34" s="6">
        <f t="shared" ref="F34:F38" si="4">D34+E34</f>
        <v>4.84</v>
      </c>
    </row>
    <row r="35" spans="1:6">
      <c r="A35" s="71" t="s">
        <v>71</v>
      </c>
      <c r="B35" s="64" t="s">
        <v>835</v>
      </c>
      <c r="C35" s="3" t="s">
        <v>264</v>
      </c>
      <c r="D35" s="203">
        <v>3</v>
      </c>
      <c r="E35" s="6">
        <f t="shared" si="0"/>
        <v>0.63</v>
      </c>
      <c r="F35" s="6">
        <f t="shared" si="4"/>
        <v>3.63</v>
      </c>
    </row>
    <row r="36" spans="1:6">
      <c r="A36" s="71" t="s">
        <v>192</v>
      </c>
      <c r="B36" s="64" t="s">
        <v>836</v>
      </c>
      <c r="C36" s="3" t="s">
        <v>1176</v>
      </c>
      <c r="D36" s="203">
        <v>4</v>
      </c>
      <c r="E36" s="6">
        <f t="shared" si="0"/>
        <v>0.84</v>
      </c>
      <c r="F36" s="6">
        <f t="shared" si="4"/>
        <v>4.84</v>
      </c>
    </row>
    <row r="37" spans="1:6">
      <c r="A37" s="71" t="s">
        <v>151</v>
      </c>
      <c r="B37" s="64" t="s">
        <v>837</v>
      </c>
      <c r="C37" s="3"/>
      <c r="D37" s="203">
        <v>4</v>
      </c>
      <c r="E37" s="6">
        <f t="shared" si="0"/>
        <v>0.84</v>
      </c>
      <c r="F37" s="6">
        <f t="shared" si="4"/>
        <v>4.84</v>
      </c>
    </row>
    <row r="38" spans="1:6">
      <c r="A38" s="71" t="s">
        <v>153</v>
      </c>
      <c r="B38" s="64" t="s">
        <v>838</v>
      </c>
      <c r="C38" s="3" t="s">
        <v>264</v>
      </c>
      <c r="D38" s="38">
        <v>3</v>
      </c>
      <c r="E38" s="6">
        <f t="shared" si="0"/>
        <v>0.63</v>
      </c>
      <c r="F38" s="6">
        <f t="shared" si="4"/>
        <v>3.63</v>
      </c>
    </row>
    <row r="39" spans="1:6" ht="15.75">
      <c r="A39" s="318" t="s">
        <v>134</v>
      </c>
      <c r="B39" s="507" t="s">
        <v>839</v>
      </c>
      <c r="C39" s="507"/>
      <c r="D39" s="507"/>
      <c r="E39" s="507"/>
      <c r="F39" s="507"/>
    </row>
    <row r="40" spans="1:6">
      <c r="A40" s="81" t="s">
        <v>74</v>
      </c>
      <c r="B40" s="508" t="s">
        <v>1564</v>
      </c>
      <c r="C40" s="508"/>
      <c r="D40" s="508"/>
      <c r="E40" s="508"/>
      <c r="F40" s="508"/>
    </row>
    <row r="41" spans="1:6">
      <c r="A41" s="169" t="s">
        <v>611</v>
      </c>
      <c r="B41" s="79" t="s">
        <v>731</v>
      </c>
      <c r="C41" s="3" t="s">
        <v>1275</v>
      </c>
      <c r="D41" s="73">
        <v>85</v>
      </c>
      <c r="E41" s="6">
        <f>ROUND(D41*0.21,2)</f>
        <v>17.850000000000001</v>
      </c>
      <c r="F41" s="6">
        <f>D41+E41</f>
        <v>102.85</v>
      </c>
    </row>
    <row r="42" spans="1:6">
      <c r="A42" s="169" t="s">
        <v>508</v>
      </c>
      <c r="B42" s="79" t="s">
        <v>1563</v>
      </c>
      <c r="C42" s="3" t="s">
        <v>1275</v>
      </c>
      <c r="D42" s="73">
        <v>64</v>
      </c>
      <c r="E42" s="6">
        <f>ROUND(D42*0.21,2)</f>
        <v>13.44</v>
      </c>
      <c r="F42" s="6">
        <f>D42+E42</f>
        <v>77.44</v>
      </c>
    </row>
    <row r="43" spans="1:6">
      <c r="A43" s="169" t="s">
        <v>510</v>
      </c>
      <c r="B43" s="79" t="s">
        <v>1565</v>
      </c>
      <c r="C43" s="3" t="s">
        <v>1275</v>
      </c>
      <c r="D43" s="427" t="s">
        <v>329</v>
      </c>
      <c r="E43" s="427"/>
      <c r="F43" s="427"/>
    </row>
    <row r="44" spans="1:6">
      <c r="A44" s="81" t="s">
        <v>75</v>
      </c>
      <c r="B44" s="371" t="s">
        <v>1566</v>
      </c>
      <c r="C44" s="372"/>
      <c r="D44" s="372"/>
      <c r="E44" s="372"/>
      <c r="F44" s="373"/>
    </row>
    <row r="45" spans="1:6">
      <c r="A45" s="169" t="s">
        <v>633</v>
      </c>
      <c r="B45" s="79" t="s">
        <v>731</v>
      </c>
      <c r="C45" s="3" t="s">
        <v>1275</v>
      </c>
      <c r="D45" s="73">
        <v>71</v>
      </c>
      <c r="E45" s="6">
        <f>ROUND(D45*0.21,2)</f>
        <v>14.91</v>
      </c>
      <c r="F45" s="6">
        <f>D45+E45</f>
        <v>85.91</v>
      </c>
    </row>
    <row r="46" spans="1:6">
      <c r="A46" s="169" t="s">
        <v>634</v>
      </c>
      <c r="B46" s="79" t="s">
        <v>1563</v>
      </c>
      <c r="C46" s="3" t="s">
        <v>1275</v>
      </c>
      <c r="D46" s="73">
        <v>64</v>
      </c>
      <c r="E46" s="6">
        <f>ROUND(D46*0.21,2)</f>
        <v>13.44</v>
      </c>
      <c r="F46" s="6">
        <f>D46+E46</f>
        <v>77.44</v>
      </c>
    </row>
    <row r="47" spans="1:6">
      <c r="A47" s="169" t="s">
        <v>655</v>
      </c>
      <c r="B47" s="79" t="s">
        <v>1565</v>
      </c>
      <c r="C47" s="3" t="s">
        <v>1275</v>
      </c>
      <c r="D47" s="38">
        <v>43</v>
      </c>
      <c r="E47" s="6">
        <f>ROUND(D47*0.21,2)</f>
        <v>9.0299999999999994</v>
      </c>
      <c r="F47" s="6">
        <f>D47+E47</f>
        <v>52.03</v>
      </c>
    </row>
    <row r="48" spans="1:6">
      <c r="A48" s="81" t="s">
        <v>160</v>
      </c>
      <c r="B48" s="371" t="s">
        <v>1568</v>
      </c>
      <c r="C48" s="372"/>
      <c r="D48" s="372"/>
      <c r="E48" s="372"/>
      <c r="F48" s="373"/>
    </row>
    <row r="49" spans="1:6">
      <c r="A49" s="169" t="s">
        <v>625</v>
      </c>
      <c r="B49" s="79" t="s">
        <v>731</v>
      </c>
      <c r="C49" s="3" t="s">
        <v>1275</v>
      </c>
      <c r="D49" s="73">
        <v>114</v>
      </c>
      <c r="E49" s="6">
        <f>ROUND(D49*0.21,2)</f>
        <v>23.94</v>
      </c>
      <c r="F49" s="6">
        <f>D49+E49</f>
        <v>137.94</v>
      </c>
    </row>
    <row r="50" spans="1:6">
      <c r="A50" s="169" t="s">
        <v>626</v>
      </c>
      <c r="B50" s="79" t="s">
        <v>1563</v>
      </c>
      <c r="C50" s="3" t="s">
        <v>1275</v>
      </c>
      <c r="D50" s="38">
        <v>85</v>
      </c>
      <c r="E50" s="6">
        <f>ROUND(D50*0.21,2)</f>
        <v>17.850000000000001</v>
      </c>
      <c r="F50" s="6">
        <f>D50+E50</f>
        <v>102.85</v>
      </c>
    </row>
    <row r="51" spans="1:6">
      <c r="A51" s="169" t="s">
        <v>1571</v>
      </c>
      <c r="B51" s="79" t="s">
        <v>1565</v>
      </c>
      <c r="C51" s="3" t="s">
        <v>1275</v>
      </c>
      <c r="D51" s="38">
        <v>64</v>
      </c>
      <c r="E51" s="6">
        <f>ROUND(D51*0.21,2)</f>
        <v>13.44</v>
      </c>
      <c r="F51" s="6">
        <f>D51+E51</f>
        <v>77.44</v>
      </c>
    </row>
    <row r="52" spans="1:6">
      <c r="A52" s="81" t="s">
        <v>162</v>
      </c>
      <c r="B52" s="508" t="s">
        <v>1569</v>
      </c>
      <c r="C52" s="508"/>
      <c r="D52" s="508"/>
      <c r="E52" s="508"/>
      <c r="F52" s="508"/>
    </row>
    <row r="53" spans="1:6">
      <c r="A53" s="135" t="s">
        <v>656</v>
      </c>
      <c r="B53" s="79" t="s">
        <v>731</v>
      </c>
      <c r="C53" s="3" t="s">
        <v>1275</v>
      </c>
      <c r="D53" s="38">
        <v>71</v>
      </c>
      <c r="E53" s="6">
        <f t="shared" si="0"/>
        <v>14.91</v>
      </c>
      <c r="F53" s="6">
        <f t="shared" ref="F53:F60" si="5">D53+E53</f>
        <v>85.91</v>
      </c>
    </row>
    <row r="54" spans="1:6">
      <c r="A54" s="135" t="s">
        <v>657</v>
      </c>
      <c r="B54" s="79" t="s">
        <v>1567</v>
      </c>
      <c r="C54" s="3" t="s">
        <v>1275</v>
      </c>
      <c r="D54" s="203">
        <v>64</v>
      </c>
      <c r="E54" s="6">
        <f t="shared" si="0"/>
        <v>13.44</v>
      </c>
      <c r="F54" s="6">
        <f t="shared" si="5"/>
        <v>77.44</v>
      </c>
    </row>
    <row r="55" spans="1:6">
      <c r="A55" s="135" t="s">
        <v>1572</v>
      </c>
      <c r="B55" s="79" t="s">
        <v>1565</v>
      </c>
      <c r="C55" s="3" t="s">
        <v>1275</v>
      </c>
      <c r="D55" s="203">
        <v>43</v>
      </c>
      <c r="E55" s="6">
        <f t="shared" si="0"/>
        <v>9.0299999999999994</v>
      </c>
      <c r="F55" s="6">
        <f t="shared" si="5"/>
        <v>52.03</v>
      </c>
    </row>
    <row r="56" spans="1:6">
      <c r="A56" s="81" t="s">
        <v>233</v>
      </c>
      <c r="B56" s="64" t="s">
        <v>1570</v>
      </c>
      <c r="C56" s="3"/>
      <c r="D56" s="203"/>
      <c r="E56" s="6"/>
      <c r="F56" s="6"/>
    </row>
    <row r="57" spans="1:6">
      <c r="A57" s="169" t="s">
        <v>1573</v>
      </c>
      <c r="B57" s="79" t="s">
        <v>731</v>
      </c>
      <c r="C57" s="3" t="s">
        <v>1275</v>
      </c>
      <c r="D57" s="203">
        <v>142</v>
      </c>
      <c r="E57" s="6">
        <f t="shared" si="0"/>
        <v>29.82</v>
      </c>
      <c r="F57" s="6">
        <f t="shared" si="5"/>
        <v>171.82</v>
      </c>
    </row>
    <row r="58" spans="1:6">
      <c r="A58" s="169" t="s">
        <v>1574</v>
      </c>
      <c r="B58" s="79" t="s">
        <v>1567</v>
      </c>
      <c r="C58" s="3" t="s">
        <v>1275</v>
      </c>
      <c r="D58" s="203">
        <v>127</v>
      </c>
      <c r="E58" s="6">
        <f t="shared" si="0"/>
        <v>26.67</v>
      </c>
      <c r="F58" s="6">
        <f t="shared" si="5"/>
        <v>153.67000000000002</v>
      </c>
    </row>
    <row r="59" spans="1:6">
      <c r="A59" s="81" t="s">
        <v>313</v>
      </c>
      <c r="B59" s="64" t="s">
        <v>846</v>
      </c>
      <c r="C59" s="3" t="s">
        <v>1275</v>
      </c>
      <c r="D59" s="203">
        <v>75</v>
      </c>
      <c r="E59" s="6">
        <f t="shared" si="0"/>
        <v>15.75</v>
      </c>
      <c r="F59" s="6">
        <f t="shared" si="5"/>
        <v>90.75</v>
      </c>
    </row>
    <row r="60" spans="1:6">
      <c r="A60" s="81" t="s">
        <v>314</v>
      </c>
      <c r="B60" s="64" t="s">
        <v>1108</v>
      </c>
      <c r="C60" s="3" t="s">
        <v>1276</v>
      </c>
      <c r="D60" s="203">
        <v>1.7</v>
      </c>
      <c r="E60" s="6">
        <f t="shared" si="0"/>
        <v>0.36</v>
      </c>
      <c r="F60" s="6">
        <f t="shared" si="5"/>
        <v>2.06</v>
      </c>
    </row>
    <row r="61" spans="1:6" ht="15.75">
      <c r="A61" s="318" t="s">
        <v>135</v>
      </c>
      <c r="B61" s="273" t="s">
        <v>1113</v>
      </c>
      <c r="C61" s="333"/>
      <c r="D61" s="334"/>
      <c r="E61" s="312"/>
      <c r="F61" s="312"/>
    </row>
    <row r="62" spans="1:6">
      <c r="A62" s="81" t="s">
        <v>76</v>
      </c>
      <c r="B62" s="64" t="s">
        <v>1121</v>
      </c>
      <c r="C62" s="3" t="s">
        <v>254</v>
      </c>
      <c r="D62" s="203">
        <v>2</v>
      </c>
      <c r="E62" s="6">
        <f t="shared" ref="E62" si="6">ROUND(D62*0.21,2)</f>
        <v>0.42</v>
      </c>
      <c r="F62" s="6">
        <f t="shared" ref="F62" si="7">D62+E62</f>
        <v>2.42</v>
      </c>
    </row>
    <row r="63" spans="1:6" ht="30">
      <c r="A63" s="81" t="s">
        <v>77</v>
      </c>
      <c r="B63" s="69" t="s">
        <v>1122</v>
      </c>
      <c r="C63" s="3"/>
      <c r="D63" s="249" t="s">
        <v>1150</v>
      </c>
      <c r="E63" s="78" t="s">
        <v>1149</v>
      </c>
      <c r="F63" s="78" t="s">
        <v>1148</v>
      </c>
    </row>
    <row r="64" spans="1:6" ht="15.75">
      <c r="A64" s="318" t="s">
        <v>136</v>
      </c>
      <c r="B64" s="507" t="s">
        <v>861</v>
      </c>
      <c r="C64" s="507"/>
      <c r="D64" s="361"/>
      <c r="E64" s="332"/>
      <c r="F64" s="332"/>
    </row>
    <row r="65" spans="1:6">
      <c r="A65" s="81" t="s">
        <v>9</v>
      </c>
      <c r="B65" s="64" t="s">
        <v>731</v>
      </c>
      <c r="C65" s="3" t="s">
        <v>910</v>
      </c>
      <c r="D65" s="206">
        <f>F65/1.21</f>
        <v>4.9586776859504136</v>
      </c>
      <c r="E65" s="73">
        <f>D65*0.21</f>
        <v>1.0413223140495869</v>
      </c>
      <c r="F65" s="73">
        <v>6</v>
      </c>
    </row>
    <row r="66" spans="1:6">
      <c r="A66" s="81" t="s">
        <v>11</v>
      </c>
      <c r="B66" s="64" t="s">
        <v>862</v>
      </c>
      <c r="C66" s="3" t="s">
        <v>910</v>
      </c>
      <c r="D66" s="206">
        <f t="shared" ref="D66:D70" si="8">F66/1.21</f>
        <v>2.4793388429752068</v>
      </c>
      <c r="E66" s="73">
        <f t="shared" ref="E66:E70" si="9">D66*0.21</f>
        <v>0.52066115702479343</v>
      </c>
      <c r="F66" s="73">
        <v>3</v>
      </c>
    </row>
    <row r="67" spans="1:6" ht="15.75">
      <c r="A67" s="81" t="s">
        <v>177</v>
      </c>
      <c r="B67" s="64" t="s">
        <v>863</v>
      </c>
      <c r="C67" s="3" t="s">
        <v>911</v>
      </c>
      <c r="D67" s="206">
        <f t="shared" si="8"/>
        <v>8.2644628099173563</v>
      </c>
      <c r="E67" s="73">
        <f t="shared" si="9"/>
        <v>1.7355371900826448</v>
      </c>
      <c r="F67" s="73">
        <v>10</v>
      </c>
    </row>
    <row r="68" spans="1:6" ht="30.75" customHeight="1">
      <c r="A68" s="81" t="s">
        <v>178</v>
      </c>
      <c r="B68" s="64" t="s">
        <v>864</v>
      </c>
      <c r="C68" s="3" t="s">
        <v>911</v>
      </c>
      <c r="D68" s="206">
        <f t="shared" si="8"/>
        <v>7.0247933884297522</v>
      </c>
      <c r="E68" s="73">
        <f t="shared" si="9"/>
        <v>1.475206611570248</v>
      </c>
      <c r="F68" s="73">
        <v>8.5</v>
      </c>
    </row>
    <row r="69" spans="1:6">
      <c r="A69" s="81" t="s">
        <v>179</v>
      </c>
      <c r="B69" s="64" t="s">
        <v>865</v>
      </c>
      <c r="C69" s="3" t="s">
        <v>910</v>
      </c>
      <c r="D69" s="206">
        <f t="shared" si="8"/>
        <v>2.0661157024793391</v>
      </c>
      <c r="E69" s="73">
        <f t="shared" si="9"/>
        <v>0.43388429752066121</v>
      </c>
      <c r="F69" s="73">
        <v>2.5</v>
      </c>
    </row>
    <row r="70" spans="1:6">
      <c r="A70" s="81" t="s">
        <v>181</v>
      </c>
      <c r="B70" s="166" t="s">
        <v>866</v>
      </c>
      <c r="C70" s="167" t="s">
        <v>910</v>
      </c>
      <c r="D70" s="206">
        <f t="shared" si="8"/>
        <v>4.1322314049586781</v>
      </c>
      <c r="E70" s="73">
        <f t="shared" si="9"/>
        <v>0.86776859504132242</v>
      </c>
      <c r="F70" s="73">
        <v>5</v>
      </c>
    </row>
    <row r="71" spans="1:6" ht="30">
      <c r="A71" s="215" t="s">
        <v>255</v>
      </c>
      <c r="B71" s="96" t="s">
        <v>1499</v>
      </c>
      <c r="C71" s="3" t="s">
        <v>254</v>
      </c>
      <c r="D71" s="461" t="s">
        <v>1091</v>
      </c>
      <c r="E71" s="462"/>
      <c r="F71" s="463"/>
    </row>
    <row r="72" spans="1:6">
      <c r="A72" s="503" t="s">
        <v>1350</v>
      </c>
      <c r="B72" s="504"/>
      <c r="C72" s="504"/>
      <c r="D72" s="505"/>
      <c r="E72" s="199"/>
      <c r="F72" s="217"/>
    </row>
    <row r="73" spans="1:6">
      <c r="A73" s="220"/>
      <c r="B73" s="509" t="s">
        <v>1152</v>
      </c>
      <c r="C73" s="510"/>
      <c r="D73" s="510"/>
      <c r="E73" s="510"/>
      <c r="F73" s="511"/>
    </row>
    <row r="74" spans="1:6">
      <c r="A74" s="220"/>
      <c r="B74" s="509" t="s">
        <v>1155</v>
      </c>
      <c r="C74" s="510"/>
      <c r="D74" s="510"/>
      <c r="E74" s="510"/>
      <c r="F74" s="511"/>
    </row>
    <row r="75" spans="1:6" ht="27.75" customHeight="1">
      <c r="A75" s="220"/>
      <c r="B75" s="512" t="s">
        <v>1156</v>
      </c>
      <c r="C75" s="513"/>
      <c r="D75" s="513"/>
      <c r="E75" s="513"/>
      <c r="F75" s="514"/>
    </row>
    <row r="76" spans="1:6">
      <c r="A76" s="220"/>
      <c r="B76" s="509" t="s">
        <v>1157</v>
      </c>
      <c r="C76" s="510"/>
      <c r="D76" s="510"/>
      <c r="E76" s="510"/>
      <c r="F76" s="511"/>
    </row>
    <row r="77" spans="1:6">
      <c r="A77" s="220"/>
      <c r="B77" s="509" t="s">
        <v>1158</v>
      </c>
      <c r="C77" s="510"/>
      <c r="D77" s="510"/>
      <c r="E77" s="510"/>
      <c r="F77" s="511"/>
    </row>
    <row r="78" spans="1:6">
      <c r="A78" s="220"/>
      <c r="B78" s="509" t="s">
        <v>1159</v>
      </c>
      <c r="C78" s="510"/>
      <c r="D78" s="510"/>
      <c r="E78" s="510"/>
      <c r="F78" s="511"/>
    </row>
    <row r="79" spans="1:6">
      <c r="A79" s="515" t="s">
        <v>1160</v>
      </c>
      <c r="B79" s="516"/>
      <c r="C79" s="516"/>
      <c r="D79" s="516"/>
      <c r="E79" s="516"/>
      <c r="F79" s="517"/>
    </row>
    <row r="80" spans="1:6">
      <c r="A80" s="515" t="s">
        <v>1161</v>
      </c>
      <c r="B80" s="516"/>
      <c r="C80" s="516"/>
      <c r="D80" s="516"/>
      <c r="E80" s="516"/>
      <c r="F80" s="517"/>
    </row>
    <row r="81" spans="1:6" ht="15.75">
      <c r="A81" s="324" t="s">
        <v>598</v>
      </c>
      <c r="B81" s="507" t="s">
        <v>867</v>
      </c>
      <c r="C81" s="507"/>
      <c r="D81" s="361"/>
      <c r="E81" s="332"/>
      <c r="F81" s="332"/>
    </row>
    <row r="82" spans="1:6" ht="31.5" customHeight="1">
      <c r="A82" s="81" t="s">
        <v>13</v>
      </c>
      <c r="B82" s="64" t="s">
        <v>912</v>
      </c>
      <c r="C82" s="3"/>
      <c r="D82" s="215"/>
      <c r="E82" s="81"/>
      <c r="F82" s="81"/>
    </row>
    <row r="83" spans="1:6">
      <c r="A83" s="169" t="s">
        <v>600</v>
      </c>
      <c r="B83" s="79" t="s">
        <v>868</v>
      </c>
      <c r="C83" s="3" t="s">
        <v>913</v>
      </c>
      <c r="D83" s="206">
        <v>2</v>
      </c>
      <c r="E83" s="6">
        <f t="shared" ref="E83:E102" si="10">ROUND(D83*0.21,2)</f>
        <v>0.42</v>
      </c>
      <c r="F83" s="73">
        <f>D83+E83</f>
        <v>2.42</v>
      </c>
    </row>
    <row r="84" spans="1:6">
      <c r="A84" s="169" t="s">
        <v>601</v>
      </c>
      <c r="B84" s="79" t="s">
        <v>869</v>
      </c>
      <c r="C84" s="3" t="s">
        <v>913</v>
      </c>
      <c r="D84" s="206">
        <v>2.5</v>
      </c>
      <c r="E84" s="6">
        <f t="shared" si="10"/>
        <v>0.53</v>
      </c>
      <c r="F84" s="73">
        <f t="shared" ref="F84:F88" si="11">D84+E84</f>
        <v>3.0300000000000002</v>
      </c>
    </row>
    <row r="85" spans="1:6" ht="15.75">
      <c r="A85" s="169" t="s">
        <v>924</v>
      </c>
      <c r="B85" s="170" t="s">
        <v>870</v>
      </c>
      <c r="C85" s="167" t="s">
        <v>914</v>
      </c>
      <c r="D85" s="206">
        <v>25</v>
      </c>
      <c r="E85" s="6">
        <f t="shared" si="10"/>
        <v>5.25</v>
      </c>
      <c r="F85" s="73">
        <f t="shared" si="11"/>
        <v>30.25</v>
      </c>
    </row>
    <row r="86" spans="1:6" ht="15.75">
      <c r="A86" s="169" t="s">
        <v>1575</v>
      </c>
      <c r="B86" s="79" t="s">
        <v>871</v>
      </c>
      <c r="C86" s="3" t="s">
        <v>914</v>
      </c>
      <c r="D86" s="206">
        <v>30</v>
      </c>
      <c r="E86" s="38">
        <f t="shared" si="10"/>
        <v>6.3</v>
      </c>
      <c r="F86" s="73">
        <f t="shared" si="11"/>
        <v>36.299999999999997</v>
      </c>
    </row>
    <row r="87" spans="1:6" ht="15.75">
      <c r="A87" s="169" t="s">
        <v>1576</v>
      </c>
      <c r="B87" s="79" t="s">
        <v>872</v>
      </c>
      <c r="C87" s="3" t="s">
        <v>914</v>
      </c>
      <c r="D87" s="206">
        <v>40</v>
      </c>
      <c r="E87" s="38">
        <f t="shared" si="10"/>
        <v>8.4</v>
      </c>
      <c r="F87" s="73">
        <f t="shared" si="11"/>
        <v>48.4</v>
      </c>
    </row>
    <row r="88" spans="1:6" ht="15.75">
      <c r="A88" s="169" t="s">
        <v>1577</v>
      </c>
      <c r="B88" s="79" t="s">
        <v>873</v>
      </c>
      <c r="C88" s="3" t="s">
        <v>914</v>
      </c>
      <c r="D88" s="206">
        <v>60</v>
      </c>
      <c r="E88" s="6">
        <f t="shared" si="10"/>
        <v>12.6</v>
      </c>
      <c r="F88" s="73">
        <f t="shared" si="11"/>
        <v>72.599999999999994</v>
      </c>
    </row>
    <row r="89" spans="1:6" ht="16.5" customHeight="1">
      <c r="A89" s="81" t="s">
        <v>15</v>
      </c>
      <c r="B89" s="71" t="s">
        <v>874</v>
      </c>
      <c r="C89" s="64"/>
      <c r="D89" s="205"/>
      <c r="E89" s="64"/>
      <c r="F89" s="64"/>
    </row>
    <row r="90" spans="1:6">
      <c r="A90" s="169" t="s">
        <v>602</v>
      </c>
      <c r="B90" s="79" t="s">
        <v>875</v>
      </c>
      <c r="C90" s="3" t="s">
        <v>913</v>
      </c>
      <c r="D90" s="206">
        <v>3</v>
      </c>
      <c r="E90" s="6">
        <f t="shared" si="10"/>
        <v>0.63</v>
      </c>
      <c r="F90" s="73">
        <f t="shared" ref="F90:F95" si="12">D90+E90</f>
        <v>3.63</v>
      </c>
    </row>
    <row r="91" spans="1:6">
      <c r="A91" s="169" t="s">
        <v>1578</v>
      </c>
      <c r="B91" s="79" t="s">
        <v>869</v>
      </c>
      <c r="C91" s="3" t="s">
        <v>913</v>
      </c>
      <c r="D91" s="206">
        <v>3.5</v>
      </c>
      <c r="E91" s="6">
        <f t="shared" si="10"/>
        <v>0.74</v>
      </c>
      <c r="F91" s="73">
        <f t="shared" si="12"/>
        <v>4.24</v>
      </c>
    </row>
    <row r="92" spans="1:6" ht="15.75">
      <c r="A92" s="169" t="s">
        <v>1579</v>
      </c>
      <c r="B92" s="79" t="s">
        <v>876</v>
      </c>
      <c r="C92" s="3" t="s">
        <v>914</v>
      </c>
      <c r="D92" s="206">
        <v>30</v>
      </c>
      <c r="E92" s="38">
        <f t="shared" si="10"/>
        <v>6.3</v>
      </c>
      <c r="F92" s="73">
        <f t="shared" si="12"/>
        <v>36.299999999999997</v>
      </c>
    </row>
    <row r="93" spans="1:6" ht="15.75">
      <c r="A93" s="169" t="s">
        <v>1580</v>
      </c>
      <c r="B93" s="79" t="s">
        <v>871</v>
      </c>
      <c r="C93" s="3" t="s">
        <v>914</v>
      </c>
      <c r="D93" s="206">
        <v>35</v>
      </c>
      <c r="E93" s="6">
        <f t="shared" si="10"/>
        <v>7.35</v>
      </c>
      <c r="F93" s="73">
        <f t="shared" si="12"/>
        <v>42.35</v>
      </c>
    </row>
    <row r="94" spans="1:6" ht="15.75">
      <c r="A94" s="169" t="s">
        <v>1581</v>
      </c>
      <c r="B94" s="79" t="s">
        <v>877</v>
      </c>
      <c r="C94" s="3" t="s">
        <v>914</v>
      </c>
      <c r="D94" s="206">
        <v>50</v>
      </c>
      <c r="E94" s="6">
        <f t="shared" si="10"/>
        <v>10.5</v>
      </c>
      <c r="F94" s="73">
        <f t="shared" si="12"/>
        <v>60.5</v>
      </c>
    </row>
    <row r="95" spans="1:6" ht="15.75">
      <c r="A95" s="169" t="s">
        <v>1582</v>
      </c>
      <c r="B95" s="79" t="s">
        <v>873</v>
      </c>
      <c r="C95" s="3" t="s">
        <v>914</v>
      </c>
      <c r="D95" s="206">
        <v>70</v>
      </c>
      <c r="E95" s="6">
        <f t="shared" si="10"/>
        <v>14.7</v>
      </c>
      <c r="F95" s="73">
        <f t="shared" si="12"/>
        <v>84.7</v>
      </c>
    </row>
    <row r="96" spans="1:6" ht="15.75">
      <c r="A96" s="324" t="s">
        <v>603</v>
      </c>
      <c r="B96" s="507" t="s">
        <v>878</v>
      </c>
      <c r="C96" s="507"/>
      <c r="D96" s="361"/>
      <c r="E96" s="332"/>
      <c r="F96" s="332"/>
    </row>
    <row r="97" spans="1:6">
      <c r="A97" s="81" t="s">
        <v>16</v>
      </c>
      <c r="B97" s="64" t="s">
        <v>879</v>
      </c>
      <c r="C97" s="3" t="s">
        <v>915</v>
      </c>
      <c r="D97" s="206">
        <v>2.5</v>
      </c>
      <c r="E97" s="38">
        <f t="shared" si="10"/>
        <v>0.53</v>
      </c>
      <c r="F97" s="73">
        <f t="shared" ref="F97:F102" si="13">D97+E97</f>
        <v>3.0300000000000002</v>
      </c>
    </row>
    <row r="98" spans="1:6">
      <c r="A98" s="81" t="s">
        <v>17</v>
      </c>
      <c r="B98" s="64" t="s">
        <v>880</v>
      </c>
      <c r="C98" s="3" t="s">
        <v>915</v>
      </c>
      <c r="D98" s="206">
        <v>2</v>
      </c>
      <c r="E98" s="38">
        <f t="shared" si="10"/>
        <v>0.42</v>
      </c>
      <c r="F98" s="73">
        <f t="shared" si="13"/>
        <v>2.42</v>
      </c>
    </row>
    <row r="99" spans="1:6">
      <c r="A99" s="81" t="s">
        <v>18</v>
      </c>
      <c r="B99" s="64" t="s">
        <v>881</v>
      </c>
      <c r="C99" s="3" t="s">
        <v>910</v>
      </c>
      <c r="D99" s="206">
        <v>2</v>
      </c>
      <c r="E99" s="38">
        <f t="shared" si="10"/>
        <v>0.42</v>
      </c>
      <c r="F99" s="73">
        <f t="shared" si="13"/>
        <v>2.42</v>
      </c>
    </row>
    <row r="100" spans="1:6">
      <c r="A100" s="81" t="s">
        <v>20</v>
      </c>
      <c r="B100" s="64" t="s">
        <v>882</v>
      </c>
      <c r="C100" s="3" t="s">
        <v>916</v>
      </c>
      <c r="D100" s="206">
        <v>1</v>
      </c>
      <c r="E100" s="38">
        <f t="shared" si="10"/>
        <v>0.21</v>
      </c>
      <c r="F100" s="73">
        <f t="shared" si="13"/>
        <v>1.21</v>
      </c>
    </row>
    <row r="101" spans="1:6">
      <c r="A101" s="81" t="s">
        <v>925</v>
      </c>
      <c r="B101" s="64" t="s">
        <v>883</v>
      </c>
      <c r="C101" s="3" t="s">
        <v>917</v>
      </c>
      <c r="D101" s="206">
        <v>3</v>
      </c>
      <c r="E101" s="38">
        <f t="shared" si="10"/>
        <v>0.63</v>
      </c>
      <c r="F101" s="73">
        <f t="shared" si="13"/>
        <v>3.63</v>
      </c>
    </row>
    <row r="102" spans="1:6" ht="30">
      <c r="A102" s="81" t="s">
        <v>926</v>
      </c>
      <c r="B102" s="64" t="s">
        <v>884</v>
      </c>
      <c r="C102" s="3" t="s">
        <v>885</v>
      </c>
      <c r="D102" s="206">
        <v>30</v>
      </c>
      <c r="E102" s="38">
        <f t="shared" si="10"/>
        <v>6.3</v>
      </c>
      <c r="F102" s="73">
        <f t="shared" si="13"/>
        <v>36.299999999999997</v>
      </c>
    </row>
    <row r="103" spans="1:6" ht="15.75">
      <c r="A103" s="324" t="s">
        <v>23</v>
      </c>
      <c r="B103" s="507" t="s">
        <v>886</v>
      </c>
      <c r="C103" s="507"/>
      <c r="D103" s="361"/>
      <c r="E103" s="335"/>
      <c r="F103" s="332"/>
    </row>
    <row r="104" spans="1:6">
      <c r="A104" s="81" t="s">
        <v>25</v>
      </c>
      <c r="B104" s="64" t="s">
        <v>887</v>
      </c>
      <c r="C104" s="3"/>
      <c r="D104" s="215"/>
      <c r="E104" s="272"/>
      <c r="F104" s="81"/>
    </row>
    <row r="105" spans="1:6">
      <c r="A105" s="169" t="s">
        <v>691</v>
      </c>
      <c r="B105" s="79" t="s">
        <v>888</v>
      </c>
      <c r="C105" s="3" t="s">
        <v>117</v>
      </c>
      <c r="D105" s="206">
        <v>50</v>
      </c>
      <c r="E105" s="38">
        <f t="shared" ref="E105:E116" si="14">ROUND(D105*0.21,2)</f>
        <v>10.5</v>
      </c>
      <c r="F105" s="73">
        <f t="shared" ref="F105:F116" si="15">D105+E105</f>
        <v>60.5</v>
      </c>
    </row>
    <row r="106" spans="1:6">
      <c r="A106" s="169" t="s">
        <v>692</v>
      </c>
      <c r="B106" s="79" t="s">
        <v>889</v>
      </c>
      <c r="C106" s="3" t="s">
        <v>117</v>
      </c>
      <c r="D106" s="206">
        <v>50</v>
      </c>
      <c r="E106" s="38">
        <f t="shared" si="14"/>
        <v>10.5</v>
      </c>
      <c r="F106" s="73">
        <f t="shared" si="15"/>
        <v>60.5</v>
      </c>
    </row>
    <row r="107" spans="1:6">
      <c r="A107" s="169" t="s">
        <v>694</v>
      </c>
      <c r="B107" s="170" t="s">
        <v>890</v>
      </c>
      <c r="C107" s="167" t="s">
        <v>117</v>
      </c>
      <c r="D107" s="206">
        <v>70</v>
      </c>
      <c r="E107" s="38">
        <f t="shared" si="14"/>
        <v>14.7</v>
      </c>
      <c r="F107" s="73">
        <f t="shared" si="15"/>
        <v>84.7</v>
      </c>
    </row>
    <row r="108" spans="1:6">
      <c r="A108" s="169" t="s">
        <v>695</v>
      </c>
      <c r="B108" s="170" t="s">
        <v>891</v>
      </c>
      <c r="C108" s="167" t="s">
        <v>117</v>
      </c>
      <c r="D108" s="206">
        <v>50</v>
      </c>
      <c r="E108" s="38">
        <f t="shared" si="14"/>
        <v>10.5</v>
      </c>
      <c r="F108" s="73">
        <f t="shared" si="15"/>
        <v>60.5</v>
      </c>
    </row>
    <row r="109" spans="1:6">
      <c r="A109" s="169" t="s">
        <v>696</v>
      </c>
      <c r="B109" s="170" t="s">
        <v>892</v>
      </c>
      <c r="C109" s="167" t="s">
        <v>117</v>
      </c>
      <c r="D109" s="206">
        <v>40</v>
      </c>
      <c r="E109" s="38">
        <f t="shared" si="14"/>
        <v>8.4</v>
      </c>
      <c r="F109" s="73">
        <f t="shared" si="15"/>
        <v>48.4</v>
      </c>
    </row>
    <row r="110" spans="1:6">
      <c r="A110" s="169" t="s">
        <v>697</v>
      </c>
      <c r="B110" s="170" t="s">
        <v>893</v>
      </c>
      <c r="C110" s="167" t="s">
        <v>117</v>
      </c>
      <c r="D110" s="206">
        <v>40</v>
      </c>
      <c r="E110" s="38">
        <f t="shared" si="14"/>
        <v>8.4</v>
      </c>
      <c r="F110" s="73">
        <f t="shared" si="15"/>
        <v>48.4</v>
      </c>
    </row>
    <row r="111" spans="1:6">
      <c r="A111" s="169" t="s">
        <v>698</v>
      </c>
      <c r="B111" s="170" t="s">
        <v>894</v>
      </c>
      <c r="C111" s="167" t="s">
        <v>117</v>
      </c>
      <c r="D111" s="206">
        <v>40</v>
      </c>
      <c r="E111" s="38">
        <f t="shared" si="14"/>
        <v>8.4</v>
      </c>
      <c r="F111" s="73">
        <f t="shared" si="15"/>
        <v>48.4</v>
      </c>
    </row>
    <row r="112" spans="1:6">
      <c r="A112" s="169" t="s">
        <v>699</v>
      </c>
      <c r="B112" s="170" t="s">
        <v>895</v>
      </c>
      <c r="C112" s="167" t="s">
        <v>117</v>
      </c>
      <c r="D112" s="206">
        <v>35</v>
      </c>
      <c r="E112" s="38">
        <f t="shared" si="14"/>
        <v>7.35</v>
      </c>
      <c r="F112" s="73">
        <f t="shared" si="15"/>
        <v>42.35</v>
      </c>
    </row>
    <row r="113" spans="1:6">
      <c r="A113" s="169" t="s">
        <v>1588</v>
      </c>
      <c r="B113" s="170" t="s">
        <v>896</v>
      </c>
      <c r="C113" s="167" t="s">
        <v>117</v>
      </c>
      <c r="D113" s="206">
        <v>25</v>
      </c>
      <c r="E113" s="38">
        <f t="shared" si="14"/>
        <v>5.25</v>
      </c>
      <c r="F113" s="73">
        <f t="shared" si="15"/>
        <v>30.25</v>
      </c>
    </row>
    <row r="114" spans="1:6">
      <c r="A114" s="169" t="s">
        <v>1583</v>
      </c>
      <c r="B114" s="170" t="s">
        <v>897</v>
      </c>
      <c r="C114" s="167" t="s">
        <v>117</v>
      </c>
      <c r="D114" s="206">
        <v>30</v>
      </c>
      <c r="E114" s="38">
        <f t="shared" si="14"/>
        <v>6.3</v>
      </c>
      <c r="F114" s="73">
        <f t="shared" si="15"/>
        <v>36.299999999999997</v>
      </c>
    </row>
    <row r="115" spans="1:6">
      <c r="A115" s="169" t="s">
        <v>1584</v>
      </c>
      <c r="B115" s="170" t="s">
        <v>898</v>
      </c>
      <c r="C115" s="167" t="s">
        <v>117</v>
      </c>
      <c r="D115" s="206">
        <v>30</v>
      </c>
      <c r="E115" s="38">
        <f t="shared" si="14"/>
        <v>6.3</v>
      </c>
      <c r="F115" s="73">
        <f t="shared" si="15"/>
        <v>36.299999999999997</v>
      </c>
    </row>
    <row r="116" spans="1:6">
      <c r="A116" s="169" t="s">
        <v>1585</v>
      </c>
      <c r="B116" s="170" t="s">
        <v>899</v>
      </c>
      <c r="C116" s="167" t="s">
        <v>117</v>
      </c>
      <c r="D116" s="206">
        <v>50</v>
      </c>
      <c r="E116" s="38">
        <f t="shared" si="14"/>
        <v>10.5</v>
      </c>
      <c r="F116" s="73">
        <f t="shared" si="15"/>
        <v>60.5</v>
      </c>
    </row>
    <row r="117" spans="1:6">
      <c r="A117" s="81" t="s">
        <v>26</v>
      </c>
      <c r="B117" s="64" t="s">
        <v>900</v>
      </c>
      <c r="C117" s="3"/>
      <c r="D117" s="206"/>
      <c r="E117" s="73"/>
      <c r="F117" s="73"/>
    </row>
    <row r="118" spans="1:6">
      <c r="A118" s="169" t="s">
        <v>701</v>
      </c>
      <c r="B118" s="79" t="s">
        <v>888</v>
      </c>
      <c r="C118" s="3" t="s">
        <v>117</v>
      </c>
      <c r="D118" s="206">
        <v>40</v>
      </c>
      <c r="E118" s="38">
        <f t="shared" ref="E118:E138" si="16">ROUND(D118*0.21,2)</f>
        <v>8.4</v>
      </c>
      <c r="F118" s="73">
        <f t="shared" ref="F118:F138" si="17">D118+E118</f>
        <v>48.4</v>
      </c>
    </row>
    <row r="119" spans="1:6">
      <c r="A119" s="169" t="s">
        <v>702</v>
      </c>
      <c r="B119" s="79" t="s">
        <v>889</v>
      </c>
      <c r="C119" s="3" t="s">
        <v>117</v>
      </c>
      <c r="D119" s="206">
        <v>40</v>
      </c>
      <c r="E119" s="38">
        <f t="shared" si="16"/>
        <v>8.4</v>
      </c>
      <c r="F119" s="73">
        <f t="shared" si="17"/>
        <v>48.4</v>
      </c>
    </row>
    <row r="120" spans="1:6">
      <c r="A120" s="169" t="s">
        <v>703</v>
      </c>
      <c r="B120" s="79" t="s">
        <v>890</v>
      </c>
      <c r="C120" s="3" t="s">
        <v>117</v>
      </c>
      <c r="D120" s="206">
        <v>60</v>
      </c>
      <c r="E120" s="38">
        <f t="shared" si="16"/>
        <v>12.6</v>
      </c>
      <c r="F120" s="73">
        <f t="shared" si="17"/>
        <v>72.599999999999994</v>
      </c>
    </row>
    <row r="121" spans="1:6">
      <c r="A121" s="169" t="s">
        <v>704</v>
      </c>
      <c r="B121" s="79" t="s">
        <v>891</v>
      </c>
      <c r="C121" s="3" t="s">
        <v>117</v>
      </c>
      <c r="D121" s="206">
        <v>40</v>
      </c>
      <c r="E121" s="38">
        <f t="shared" si="16"/>
        <v>8.4</v>
      </c>
      <c r="F121" s="73">
        <f t="shared" si="17"/>
        <v>48.4</v>
      </c>
    </row>
    <row r="122" spans="1:6">
      <c r="A122" s="169" t="s">
        <v>705</v>
      </c>
      <c r="B122" s="79" t="s">
        <v>892</v>
      </c>
      <c r="C122" s="3" t="s">
        <v>117</v>
      </c>
      <c r="D122" s="206">
        <v>30</v>
      </c>
      <c r="E122" s="38">
        <f t="shared" si="16"/>
        <v>6.3</v>
      </c>
      <c r="F122" s="73">
        <f t="shared" si="17"/>
        <v>36.299999999999997</v>
      </c>
    </row>
    <row r="123" spans="1:6">
      <c r="A123" s="169" t="s">
        <v>706</v>
      </c>
      <c r="B123" s="79" t="s">
        <v>893</v>
      </c>
      <c r="C123" s="3" t="s">
        <v>117</v>
      </c>
      <c r="D123" s="206">
        <v>30</v>
      </c>
      <c r="E123" s="38">
        <f t="shared" si="16"/>
        <v>6.3</v>
      </c>
      <c r="F123" s="73">
        <f t="shared" si="17"/>
        <v>36.299999999999997</v>
      </c>
    </row>
    <row r="124" spans="1:6">
      <c r="A124" s="169" t="s">
        <v>1586</v>
      </c>
      <c r="B124" s="79" t="s">
        <v>894</v>
      </c>
      <c r="C124" s="3" t="s">
        <v>117</v>
      </c>
      <c r="D124" s="206">
        <v>30</v>
      </c>
      <c r="E124" s="38">
        <f t="shared" si="16"/>
        <v>6.3</v>
      </c>
      <c r="F124" s="73">
        <f t="shared" si="17"/>
        <v>36.299999999999997</v>
      </c>
    </row>
    <row r="125" spans="1:6">
      <c r="A125" s="169" t="s">
        <v>1587</v>
      </c>
      <c r="B125" s="79" t="s">
        <v>895</v>
      </c>
      <c r="C125" s="3" t="s">
        <v>117</v>
      </c>
      <c r="D125" s="206">
        <v>30</v>
      </c>
      <c r="E125" s="38">
        <f t="shared" si="16"/>
        <v>6.3</v>
      </c>
      <c r="F125" s="73">
        <f t="shared" si="17"/>
        <v>36.299999999999997</v>
      </c>
    </row>
    <row r="126" spans="1:6">
      <c r="A126" s="169" t="s">
        <v>1589</v>
      </c>
      <c r="B126" s="79" t="s">
        <v>896</v>
      </c>
      <c r="C126" s="3" t="s">
        <v>117</v>
      </c>
      <c r="D126" s="206">
        <v>15</v>
      </c>
      <c r="E126" s="38">
        <f t="shared" si="16"/>
        <v>3.15</v>
      </c>
      <c r="F126" s="73">
        <f t="shared" si="17"/>
        <v>18.149999999999999</v>
      </c>
    </row>
    <row r="127" spans="1:6">
      <c r="A127" s="169" t="s">
        <v>1583</v>
      </c>
      <c r="B127" s="79" t="s">
        <v>897</v>
      </c>
      <c r="C127" s="3" t="s">
        <v>117</v>
      </c>
      <c r="D127" s="206">
        <v>20</v>
      </c>
      <c r="E127" s="38">
        <f t="shared" si="16"/>
        <v>4.2</v>
      </c>
      <c r="F127" s="73">
        <f t="shared" si="17"/>
        <v>24.2</v>
      </c>
    </row>
    <row r="128" spans="1:6">
      <c r="A128" s="169" t="s">
        <v>1584</v>
      </c>
      <c r="B128" s="79" t="s">
        <v>898</v>
      </c>
      <c r="C128" s="3" t="s">
        <v>117</v>
      </c>
      <c r="D128" s="206">
        <v>20</v>
      </c>
      <c r="E128" s="38">
        <f t="shared" si="16"/>
        <v>4.2</v>
      </c>
      <c r="F128" s="73">
        <f t="shared" si="17"/>
        <v>24.2</v>
      </c>
    </row>
    <row r="129" spans="1:6">
      <c r="A129" s="169" t="s">
        <v>1585</v>
      </c>
      <c r="B129" s="79" t="s">
        <v>899</v>
      </c>
      <c r="C129" s="3" t="s">
        <v>117</v>
      </c>
      <c r="D129" s="206">
        <v>40</v>
      </c>
      <c r="E129" s="38">
        <f t="shared" si="16"/>
        <v>8.4</v>
      </c>
      <c r="F129" s="73">
        <f t="shared" si="17"/>
        <v>48.4</v>
      </c>
    </row>
    <row r="130" spans="1:6" ht="15.75">
      <c r="A130" s="324" t="s">
        <v>548</v>
      </c>
      <c r="B130" s="507" t="s">
        <v>901</v>
      </c>
      <c r="C130" s="507"/>
      <c r="D130" s="361"/>
      <c r="E130" s="307"/>
      <c r="F130" s="329"/>
    </row>
    <row r="131" spans="1:6">
      <c r="A131" s="81" t="s">
        <v>32</v>
      </c>
      <c r="B131" s="64" t="s">
        <v>902</v>
      </c>
      <c r="C131" s="3" t="s">
        <v>918</v>
      </c>
      <c r="D131" s="206">
        <v>6</v>
      </c>
      <c r="E131" s="6">
        <f t="shared" si="16"/>
        <v>1.26</v>
      </c>
      <c r="F131" s="73">
        <f t="shared" si="17"/>
        <v>7.26</v>
      </c>
    </row>
    <row r="132" spans="1:6">
      <c r="A132" s="81" t="s">
        <v>33</v>
      </c>
      <c r="B132" s="64" t="s">
        <v>903</v>
      </c>
      <c r="C132" s="3" t="s">
        <v>919</v>
      </c>
      <c r="D132" s="206">
        <v>5</v>
      </c>
      <c r="E132" s="6">
        <f t="shared" si="16"/>
        <v>1.05</v>
      </c>
      <c r="F132" s="73">
        <f t="shared" si="17"/>
        <v>6.05</v>
      </c>
    </row>
    <row r="133" spans="1:6">
      <c r="A133" s="81" t="s">
        <v>37</v>
      </c>
      <c r="B133" s="64" t="s">
        <v>904</v>
      </c>
      <c r="C133" s="3" t="s">
        <v>920</v>
      </c>
      <c r="D133" s="206">
        <v>0.2</v>
      </c>
      <c r="E133" s="6">
        <f t="shared" si="16"/>
        <v>0.04</v>
      </c>
      <c r="F133" s="73">
        <f t="shared" si="17"/>
        <v>0.24000000000000002</v>
      </c>
    </row>
    <row r="134" spans="1:6">
      <c r="A134" s="81" t="s">
        <v>364</v>
      </c>
      <c r="B134" s="64" t="s">
        <v>905</v>
      </c>
      <c r="C134" s="3" t="s">
        <v>919</v>
      </c>
      <c r="D134" s="206">
        <v>7</v>
      </c>
      <c r="E134" s="6">
        <f t="shared" si="16"/>
        <v>1.47</v>
      </c>
      <c r="F134" s="73">
        <f t="shared" si="17"/>
        <v>8.4700000000000006</v>
      </c>
    </row>
    <row r="135" spans="1:6">
      <c r="A135" s="81" t="s">
        <v>365</v>
      </c>
      <c r="B135" s="64" t="s">
        <v>906</v>
      </c>
      <c r="C135" s="3" t="s">
        <v>921</v>
      </c>
      <c r="D135" s="206">
        <v>10</v>
      </c>
      <c r="E135" s="38">
        <f t="shared" si="16"/>
        <v>2.1</v>
      </c>
      <c r="F135" s="73">
        <f t="shared" si="17"/>
        <v>12.1</v>
      </c>
    </row>
    <row r="136" spans="1:6">
      <c r="A136" s="81" t="s">
        <v>366</v>
      </c>
      <c r="B136" s="64" t="s">
        <v>907</v>
      </c>
      <c r="C136" s="3" t="s">
        <v>922</v>
      </c>
      <c r="D136" s="206">
        <v>0.4</v>
      </c>
      <c r="E136" s="6">
        <f t="shared" si="16"/>
        <v>0.08</v>
      </c>
      <c r="F136" s="73">
        <f t="shared" si="17"/>
        <v>0.48000000000000004</v>
      </c>
    </row>
    <row r="137" spans="1:6">
      <c r="A137" s="81" t="s">
        <v>367</v>
      </c>
      <c r="B137" s="64" t="s">
        <v>908</v>
      </c>
      <c r="C137" s="3" t="s">
        <v>923</v>
      </c>
      <c r="D137" s="206">
        <v>3</v>
      </c>
      <c r="E137" s="6">
        <f t="shared" si="16"/>
        <v>0.63</v>
      </c>
      <c r="F137" s="73">
        <f t="shared" si="17"/>
        <v>3.63</v>
      </c>
    </row>
    <row r="138" spans="1:6">
      <c r="A138" s="81" t="s">
        <v>368</v>
      </c>
      <c r="B138" s="64" t="s">
        <v>909</v>
      </c>
      <c r="C138" s="3" t="s">
        <v>923</v>
      </c>
      <c r="D138" s="206">
        <v>6</v>
      </c>
      <c r="E138" s="6">
        <f t="shared" si="16"/>
        <v>1.26</v>
      </c>
      <c r="F138" s="73">
        <f t="shared" si="17"/>
        <v>7.26</v>
      </c>
    </row>
    <row r="142" spans="1:6">
      <c r="A142" s="364"/>
      <c r="B142" s="364"/>
      <c r="C142" s="364"/>
      <c r="D142" s="364"/>
      <c r="E142" s="364"/>
      <c r="F142" s="364"/>
    </row>
  </sheetData>
  <mergeCells count="31">
    <mergeCell ref="A142:F142"/>
    <mergeCell ref="A6:D6"/>
    <mergeCell ref="B9:D9"/>
    <mergeCell ref="B33:D33"/>
    <mergeCell ref="B76:F76"/>
    <mergeCell ref="B77:F77"/>
    <mergeCell ref="B78:F78"/>
    <mergeCell ref="A79:F79"/>
    <mergeCell ref="D27:F27"/>
    <mergeCell ref="D43:F43"/>
    <mergeCell ref="D71:F71"/>
    <mergeCell ref="B64:D64"/>
    <mergeCell ref="D31:F31"/>
    <mergeCell ref="A72:D72"/>
    <mergeCell ref="B96:D96"/>
    <mergeCell ref="B40:F40"/>
    <mergeCell ref="B130:D130"/>
    <mergeCell ref="B73:F73"/>
    <mergeCell ref="B74:F74"/>
    <mergeCell ref="B75:F75"/>
    <mergeCell ref="A80:F80"/>
    <mergeCell ref="B81:D81"/>
    <mergeCell ref="E1:F1"/>
    <mergeCell ref="D2:F2"/>
    <mergeCell ref="D3:F3"/>
    <mergeCell ref="D4:F4"/>
    <mergeCell ref="B103:D103"/>
    <mergeCell ref="B39:F39"/>
    <mergeCell ref="B52:F52"/>
    <mergeCell ref="B44:F44"/>
    <mergeCell ref="B48:F48"/>
  </mergeCells>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G75"/>
  <sheetViews>
    <sheetView workbookViewId="0">
      <pane ySplit="8" topLeftCell="A54" activePane="bottomLeft" state="frozen"/>
      <selection pane="bottomLeft" activeCell="K6" sqref="K6"/>
    </sheetView>
  </sheetViews>
  <sheetFormatPr defaultRowHeight="15"/>
  <cols>
    <col min="1" max="1" width="16.28515625" style="1" customWidth="1"/>
    <col min="2" max="2" width="68" style="2" customWidth="1"/>
    <col min="3" max="3" width="16.5703125" style="2" customWidth="1"/>
    <col min="4" max="4" width="14.42578125" style="2" customWidth="1"/>
    <col min="5" max="5" width="11.42578125" style="1" customWidth="1"/>
    <col min="6" max="6" width="14.7109375" style="1" customWidth="1"/>
    <col min="7" max="7" width="4.85546875" style="1" customWidth="1"/>
    <col min="8" max="246" width="9.140625" style="1"/>
    <col min="247" max="247" width="41.85546875" style="1" customWidth="1"/>
    <col min="248" max="248" width="15.7109375" style="1" customWidth="1"/>
    <col min="249" max="249" width="14.140625" style="1" customWidth="1"/>
    <col min="250" max="250" width="10.42578125" style="1" customWidth="1"/>
    <col min="251" max="251" width="14.7109375" style="1" customWidth="1"/>
    <col min="252" max="252" width="14.42578125" style="1" customWidth="1"/>
    <col min="253" max="502" width="9.140625" style="1"/>
    <col min="503" max="503" width="41.85546875" style="1" customWidth="1"/>
    <col min="504" max="504" width="15.7109375" style="1" customWidth="1"/>
    <col min="505" max="505" width="14.140625" style="1" customWidth="1"/>
    <col min="506" max="506" width="10.42578125" style="1" customWidth="1"/>
    <col min="507" max="507" width="14.7109375" style="1" customWidth="1"/>
    <col min="508" max="508" width="14.42578125" style="1" customWidth="1"/>
    <col min="509" max="758" width="9.140625" style="1"/>
    <col min="759" max="759" width="41.85546875" style="1" customWidth="1"/>
    <col min="760" max="760" width="15.7109375" style="1" customWidth="1"/>
    <col min="761" max="761" width="14.140625" style="1" customWidth="1"/>
    <col min="762" max="762" width="10.42578125" style="1" customWidth="1"/>
    <col min="763" max="763" width="14.7109375" style="1" customWidth="1"/>
    <col min="764" max="764" width="14.42578125" style="1" customWidth="1"/>
    <col min="765" max="1014" width="9.140625" style="1"/>
    <col min="1015" max="1015" width="41.85546875" style="1" customWidth="1"/>
    <col min="1016" max="1016" width="15.7109375" style="1" customWidth="1"/>
    <col min="1017" max="1017" width="14.140625" style="1" customWidth="1"/>
    <col min="1018" max="1018" width="10.42578125" style="1" customWidth="1"/>
    <col min="1019" max="1019" width="14.7109375" style="1" customWidth="1"/>
    <col min="1020" max="1020" width="14.42578125" style="1" customWidth="1"/>
    <col min="1021" max="1270" width="9.140625" style="1"/>
    <col min="1271" max="1271" width="41.85546875" style="1" customWidth="1"/>
    <col min="1272" max="1272" width="15.7109375" style="1" customWidth="1"/>
    <col min="1273" max="1273" width="14.140625" style="1" customWidth="1"/>
    <col min="1274" max="1274" width="10.42578125" style="1" customWidth="1"/>
    <col min="1275" max="1275" width="14.7109375" style="1" customWidth="1"/>
    <col min="1276" max="1276" width="14.42578125" style="1" customWidth="1"/>
    <col min="1277" max="1526" width="9.140625" style="1"/>
    <col min="1527" max="1527" width="41.85546875" style="1" customWidth="1"/>
    <col min="1528" max="1528" width="15.7109375" style="1" customWidth="1"/>
    <col min="1529" max="1529" width="14.140625" style="1" customWidth="1"/>
    <col min="1530" max="1530" width="10.42578125" style="1" customWidth="1"/>
    <col min="1531" max="1531" width="14.7109375" style="1" customWidth="1"/>
    <col min="1532" max="1532" width="14.42578125" style="1" customWidth="1"/>
    <col min="1533" max="1782" width="9.140625" style="1"/>
    <col min="1783" max="1783" width="41.85546875" style="1" customWidth="1"/>
    <col min="1784" max="1784" width="15.7109375" style="1" customWidth="1"/>
    <col min="1785" max="1785" width="14.140625" style="1" customWidth="1"/>
    <col min="1786" max="1786" width="10.42578125" style="1" customWidth="1"/>
    <col min="1787" max="1787" width="14.7109375" style="1" customWidth="1"/>
    <col min="1788" max="1788" width="14.42578125" style="1" customWidth="1"/>
    <col min="1789" max="2038" width="9.140625" style="1"/>
    <col min="2039" max="2039" width="41.85546875" style="1" customWidth="1"/>
    <col min="2040" max="2040" width="15.7109375" style="1" customWidth="1"/>
    <col min="2041" max="2041" width="14.140625" style="1" customWidth="1"/>
    <col min="2042" max="2042" width="10.42578125" style="1" customWidth="1"/>
    <col min="2043" max="2043" width="14.7109375" style="1" customWidth="1"/>
    <col min="2044" max="2044" width="14.42578125" style="1" customWidth="1"/>
    <col min="2045" max="2294" width="9.140625" style="1"/>
    <col min="2295" max="2295" width="41.85546875" style="1" customWidth="1"/>
    <col min="2296" max="2296" width="15.7109375" style="1" customWidth="1"/>
    <col min="2297" max="2297" width="14.140625" style="1" customWidth="1"/>
    <col min="2298" max="2298" width="10.42578125" style="1" customWidth="1"/>
    <col min="2299" max="2299" width="14.7109375" style="1" customWidth="1"/>
    <col min="2300" max="2300" width="14.42578125" style="1" customWidth="1"/>
    <col min="2301" max="2550" width="9.140625" style="1"/>
    <col min="2551" max="2551" width="41.85546875" style="1" customWidth="1"/>
    <col min="2552" max="2552" width="15.7109375" style="1" customWidth="1"/>
    <col min="2553" max="2553" width="14.140625" style="1" customWidth="1"/>
    <col min="2554" max="2554" width="10.42578125" style="1" customWidth="1"/>
    <col min="2555" max="2555" width="14.7109375" style="1" customWidth="1"/>
    <col min="2556" max="2556" width="14.42578125" style="1" customWidth="1"/>
    <col min="2557" max="2806" width="9.140625" style="1"/>
    <col min="2807" max="2807" width="41.85546875" style="1" customWidth="1"/>
    <col min="2808" max="2808" width="15.7109375" style="1" customWidth="1"/>
    <col min="2809" max="2809" width="14.140625" style="1" customWidth="1"/>
    <col min="2810" max="2810" width="10.42578125" style="1" customWidth="1"/>
    <col min="2811" max="2811" width="14.7109375" style="1" customWidth="1"/>
    <col min="2812" max="2812" width="14.42578125" style="1" customWidth="1"/>
    <col min="2813" max="3062" width="9.140625" style="1"/>
    <col min="3063" max="3063" width="41.85546875" style="1" customWidth="1"/>
    <col min="3064" max="3064" width="15.7109375" style="1" customWidth="1"/>
    <col min="3065" max="3065" width="14.140625" style="1" customWidth="1"/>
    <col min="3066" max="3066" width="10.42578125" style="1" customWidth="1"/>
    <col min="3067" max="3067" width="14.7109375" style="1" customWidth="1"/>
    <col min="3068" max="3068" width="14.42578125" style="1" customWidth="1"/>
    <col min="3069" max="3318" width="9.140625" style="1"/>
    <col min="3319" max="3319" width="41.85546875" style="1" customWidth="1"/>
    <col min="3320" max="3320" width="15.7109375" style="1" customWidth="1"/>
    <col min="3321" max="3321" width="14.140625" style="1" customWidth="1"/>
    <col min="3322" max="3322" width="10.42578125" style="1" customWidth="1"/>
    <col min="3323" max="3323" width="14.7109375" style="1" customWidth="1"/>
    <col min="3324" max="3324" width="14.42578125" style="1" customWidth="1"/>
    <col min="3325" max="3574" width="9.140625" style="1"/>
    <col min="3575" max="3575" width="41.85546875" style="1" customWidth="1"/>
    <col min="3576" max="3576" width="15.7109375" style="1" customWidth="1"/>
    <col min="3577" max="3577" width="14.140625" style="1" customWidth="1"/>
    <col min="3578" max="3578" width="10.42578125" style="1" customWidth="1"/>
    <col min="3579" max="3579" width="14.7109375" style="1" customWidth="1"/>
    <col min="3580" max="3580" width="14.42578125" style="1" customWidth="1"/>
    <col min="3581" max="3830" width="9.140625" style="1"/>
    <col min="3831" max="3831" width="41.85546875" style="1" customWidth="1"/>
    <col min="3832" max="3832" width="15.7109375" style="1" customWidth="1"/>
    <col min="3833" max="3833" width="14.140625" style="1" customWidth="1"/>
    <col min="3834" max="3834" width="10.42578125" style="1" customWidth="1"/>
    <col min="3835" max="3835" width="14.7109375" style="1" customWidth="1"/>
    <col min="3836" max="3836" width="14.42578125" style="1" customWidth="1"/>
    <col min="3837" max="4086" width="9.140625" style="1"/>
    <col min="4087" max="4087" width="41.85546875" style="1" customWidth="1"/>
    <col min="4088" max="4088" width="15.7109375" style="1" customWidth="1"/>
    <col min="4089" max="4089" width="14.140625" style="1" customWidth="1"/>
    <col min="4090" max="4090" width="10.42578125" style="1" customWidth="1"/>
    <col min="4091" max="4091" width="14.7109375" style="1" customWidth="1"/>
    <col min="4092" max="4092" width="14.42578125" style="1" customWidth="1"/>
    <col min="4093" max="4342" width="9.140625" style="1"/>
    <col min="4343" max="4343" width="41.85546875" style="1" customWidth="1"/>
    <col min="4344" max="4344" width="15.7109375" style="1" customWidth="1"/>
    <col min="4345" max="4345" width="14.140625" style="1" customWidth="1"/>
    <col min="4346" max="4346" width="10.42578125" style="1" customWidth="1"/>
    <col min="4347" max="4347" width="14.7109375" style="1" customWidth="1"/>
    <col min="4348" max="4348" width="14.42578125" style="1" customWidth="1"/>
    <col min="4349" max="4598" width="9.140625" style="1"/>
    <col min="4599" max="4599" width="41.85546875" style="1" customWidth="1"/>
    <col min="4600" max="4600" width="15.7109375" style="1" customWidth="1"/>
    <col min="4601" max="4601" width="14.140625" style="1" customWidth="1"/>
    <col min="4602" max="4602" width="10.42578125" style="1" customWidth="1"/>
    <col min="4603" max="4603" width="14.7109375" style="1" customWidth="1"/>
    <col min="4604" max="4604" width="14.42578125" style="1" customWidth="1"/>
    <col min="4605" max="4854" width="9.140625" style="1"/>
    <col min="4855" max="4855" width="41.85546875" style="1" customWidth="1"/>
    <col min="4856" max="4856" width="15.7109375" style="1" customWidth="1"/>
    <col min="4857" max="4857" width="14.140625" style="1" customWidth="1"/>
    <col min="4858" max="4858" width="10.42578125" style="1" customWidth="1"/>
    <col min="4859" max="4859" width="14.7109375" style="1" customWidth="1"/>
    <col min="4860" max="4860" width="14.42578125" style="1" customWidth="1"/>
    <col min="4861" max="5110" width="9.140625" style="1"/>
    <col min="5111" max="5111" width="41.85546875" style="1" customWidth="1"/>
    <col min="5112" max="5112" width="15.7109375" style="1" customWidth="1"/>
    <col min="5113" max="5113" width="14.140625" style="1" customWidth="1"/>
    <col min="5114" max="5114" width="10.42578125" style="1" customWidth="1"/>
    <col min="5115" max="5115" width="14.7109375" style="1" customWidth="1"/>
    <col min="5116" max="5116" width="14.42578125" style="1" customWidth="1"/>
    <col min="5117" max="5366" width="9.140625" style="1"/>
    <col min="5367" max="5367" width="41.85546875" style="1" customWidth="1"/>
    <col min="5368" max="5368" width="15.7109375" style="1" customWidth="1"/>
    <col min="5369" max="5369" width="14.140625" style="1" customWidth="1"/>
    <col min="5370" max="5370" width="10.42578125" style="1" customWidth="1"/>
    <col min="5371" max="5371" width="14.7109375" style="1" customWidth="1"/>
    <col min="5372" max="5372" width="14.42578125" style="1" customWidth="1"/>
    <col min="5373" max="5622" width="9.140625" style="1"/>
    <col min="5623" max="5623" width="41.85546875" style="1" customWidth="1"/>
    <col min="5624" max="5624" width="15.7109375" style="1" customWidth="1"/>
    <col min="5625" max="5625" width="14.140625" style="1" customWidth="1"/>
    <col min="5626" max="5626" width="10.42578125" style="1" customWidth="1"/>
    <col min="5627" max="5627" width="14.7109375" style="1" customWidth="1"/>
    <col min="5628" max="5628" width="14.42578125" style="1" customWidth="1"/>
    <col min="5629" max="5878" width="9.140625" style="1"/>
    <col min="5879" max="5879" width="41.85546875" style="1" customWidth="1"/>
    <col min="5880" max="5880" width="15.7109375" style="1" customWidth="1"/>
    <col min="5881" max="5881" width="14.140625" style="1" customWidth="1"/>
    <col min="5882" max="5882" width="10.42578125" style="1" customWidth="1"/>
    <col min="5883" max="5883" width="14.7109375" style="1" customWidth="1"/>
    <col min="5884" max="5884" width="14.42578125" style="1" customWidth="1"/>
    <col min="5885" max="6134" width="9.140625" style="1"/>
    <col min="6135" max="6135" width="41.85546875" style="1" customWidth="1"/>
    <col min="6136" max="6136" width="15.7109375" style="1" customWidth="1"/>
    <col min="6137" max="6137" width="14.140625" style="1" customWidth="1"/>
    <col min="6138" max="6138" width="10.42578125" style="1" customWidth="1"/>
    <col min="6139" max="6139" width="14.7109375" style="1" customWidth="1"/>
    <col min="6140" max="6140" width="14.42578125" style="1" customWidth="1"/>
    <col min="6141" max="6390" width="9.140625" style="1"/>
    <col min="6391" max="6391" width="41.85546875" style="1" customWidth="1"/>
    <col min="6392" max="6392" width="15.7109375" style="1" customWidth="1"/>
    <col min="6393" max="6393" width="14.140625" style="1" customWidth="1"/>
    <col min="6394" max="6394" width="10.42578125" style="1" customWidth="1"/>
    <col min="6395" max="6395" width="14.7109375" style="1" customWidth="1"/>
    <col min="6396" max="6396" width="14.42578125" style="1" customWidth="1"/>
    <col min="6397" max="6646" width="9.140625" style="1"/>
    <col min="6647" max="6647" width="41.85546875" style="1" customWidth="1"/>
    <col min="6648" max="6648" width="15.7109375" style="1" customWidth="1"/>
    <col min="6649" max="6649" width="14.140625" style="1" customWidth="1"/>
    <col min="6650" max="6650" width="10.42578125" style="1" customWidth="1"/>
    <col min="6651" max="6651" width="14.7109375" style="1" customWidth="1"/>
    <col min="6652" max="6652" width="14.42578125" style="1" customWidth="1"/>
    <col min="6653" max="6902" width="9.140625" style="1"/>
    <col min="6903" max="6903" width="41.85546875" style="1" customWidth="1"/>
    <col min="6904" max="6904" width="15.7109375" style="1" customWidth="1"/>
    <col min="6905" max="6905" width="14.140625" style="1" customWidth="1"/>
    <col min="6906" max="6906" width="10.42578125" style="1" customWidth="1"/>
    <col min="6907" max="6907" width="14.7109375" style="1" customWidth="1"/>
    <col min="6908" max="6908" width="14.42578125" style="1" customWidth="1"/>
    <col min="6909" max="7158" width="9.140625" style="1"/>
    <col min="7159" max="7159" width="41.85546875" style="1" customWidth="1"/>
    <col min="7160" max="7160" width="15.7109375" style="1" customWidth="1"/>
    <col min="7161" max="7161" width="14.140625" style="1" customWidth="1"/>
    <col min="7162" max="7162" width="10.42578125" style="1" customWidth="1"/>
    <col min="7163" max="7163" width="14.7109375" style="1" customWidth="1"/>
    <col min="7164" max="7164" width="14.42578125" style="1" customWidth="1"/>
    <col min="7165" max="7414" width="9.140625" style="1"/>
    <col min="7415" max="7415" width="41.85546875" style="1" customWidth="1"/>
    <col min="7416" max="7416" width="15.7109375" style="1" customWidth="1"/>
    <col min="7417" max="7417" width="14.140625" style="1" customWidth="1"/>
    <col min="7418" max="7418" width="10.42578125" style="1" customWidth="1"/>
    <col min="7419" max="7419" width="14.7109375" style="1" customWidth="1"/>
    <col min="7420" max="7420" width="14.42578125" style="1" customWidth="1"/>
    <col min="7421" max="7670" width="9.140625" style="1"/>
    <col min="7671" max="7671" width="41.85546875" style="1" customWidth="1"/>
    <col min="7672" max="7672" width="15.7109375" style="1" customWidth="1"/>
    <col min="7673" max="7673" width="14.140625" style="1" customWidth="1"/>
    <col min="7674" max="7674" width="10.42578125" style="1" customWidth="1"/>
    <col min="7675" max="7675" width="14.7109375" style="1" customWidth="1"/>
    <col min="7676" max="7676" width="14.42578125" style="1" customWidth="1"/>
    <col min="7677" max="7926" width="9.140625" style="1"/>
    <col min="7927" max="7927" width="41.85546875" style="1" customWidth="1"/>
    <col min="7928" max="7928" width="15.7109375" style="1" customWidth="1"/>
    <col min="7929" max="7929" width="14.140625" style="1" customWidth="1"/>
    <col min="7930" max="7930" width="10.42578125" style="1" customWidth="1"/>
    <col min="7931" max="7931" width="14.7109375" style="1" customWidth="1"/>
    <col min="7932" max="7932" width="14.42578125" style="1" customWidth="1"/>
    <col min="7933" max="8182" width="9.140625" style="1"/>
    <col min="8183" max="8183" width="41.85546875" style="1" customWidth="1"/>
    <col min="8184" max="8184" width="15.7109375" style="1" customWidth="1"/>
    <col min="8185" max="8185" width="14.140625" style="1" customWidth="1"/>
    <col min="8186" max="8186" width="10.42578125" style="1" customWidth="1"/>
    <col min="8187" max="8187" width="14.7109375" style="1" customWidth="1"/>
    <col min="8188" max="8188" width="14.42578125" style="1" customWidth="1"/>
    <col min="8189" max="8438" width="9.140625" style="1"/>
    <col min="8439" max="8439" width="41.85546875" style="1" customWidth="1"/>
    <col min="8440" max="8440" width="15.7109375" style="1" customWidth="1"/>
    <col min="8441" max="8441" width="14.140625" style="1" customWidth="1"/>
    <col min="8442" max="8442" width="10.42578125" style="1" customWidth="1"/>
    <col min="8443" max="8443" width="14.7109375" style="1" customWidth="1"/>
    <col min="8444" max="8444" width="14.42578125" style="1" customWidth="1"/>
    <col min="8445" max="8694" width="9.140625" style="1"/>
    <col min="8695" max="8695" width="41.85546875" style="1" customWidth="1"/>
    <col min="8696" max="8696" width="15.7109375" style="1" customWidth="1"/>
    <col min="8697" max="8697" width="14.140625" style="1" customWidth="1"/>
    <col min="8698" max="8698" width="10.42578125" style="1" customWidth="1"/>
    <col min="8699" max="8699" width="14.7109375" style="1" customWidth="1"/>
    <col min="8700" max="8700" width="14.42578125" style="1" customWidth="1"/>
    <col min="8701" max="8950" width="9.140625" style="1"/>
    <col min="8951" max="8951" width="41.85546875" style="1" customWidth="1"/>
    <col min="8952" max="8952" width="15.7109375" style="1" customWidth="1"/>
    <col min="8953" max="8953" width="14.140625" style="1" customWidth="1"/>
    <col min="8954" max="8954" width="10.42578125" style="1" customWidth="1"/>
    <col min="8955" max="8955" width="14.7109375" style="1" customWidth="1"/>
    <col min="8956" max="8956" width="14.42578125" style="1" customWidth="1"/>
    <col min="8957" max="9206" width="9.140625" style="1"/>
    <col min="9207" max="9207" width="41.85546875" style="1" customWidth="1"/>
    <col min="9208" max="9208" width="15.7109375" style="1" customWidth="1"/>
    <col min="9209" max="9209" width="14.140625" style="1" customWidth="1"/>
    <col min="9210" max="9210" width="10.42578125" style="1" customWidth="1"/>
    <col min="9211" max="9211" width="14.7109375" style="1" customWidth="1"/>
    <col min="9212" max="9212" width="14.42578125" style="1" customWidth="1"/>
    <col min="9213" max="9462" width="9.140625" style="1"/>
    <col min="9463" max="9463" width="41.85546875" style="1" customWidth="1"/>
    <col min="9464" max="9464" width="15.7109375" style="1" customWidth="1"/>
    <col min="9465" max="9465" width="14.140625" style="1" customWidth="1"/>
    <col min="9466" max="9466" width="10.42578125" style="1" customWidth="1"/>
    <col min="9467" max="9467" width="14.7109375" style="1" customWidth="1"/>
    <col min="9468" max="9468" width="14.42578125" style="1" customWidth="1"/>
    <col min="9469" max="9718" width="9.140625" style="1"/>
    <col min="9719" max="9719" width="41.85546875" style="1" customWidth="1"/>
    <col min="9720" max="9720" width="15.7109375" style="1" customWidth="1"/>
    <col min="9721" max="9721" width="14.140625" style="1" customWidth="1"/>
    <col min="9722" max="9722" width="10.42578125" style="1" customWidth="1"/>
    <col min="9723" max="9723" width="14.7109375" style="1" customWidth="1"/>
    <col min="9724" max="9724" width="14.42578125" style="1" customWidth="1"/>
    <col min="9725" max="9974" width="9.140625" style="1"/>
    <col min="9975" max="9975" width="41.85546875" style="1" customWidth="1"/>
    <col min="9976" max="9976" width="15.7109375" style="1" customWidth="1"/>
    <col min="9977" max="9977" width="14.140625" style="1" customWidth="1"/>
    <col min="9978" max="9978" width="10.42578125" style="1" customWidth="1"/>
    <col min="9979" max="9979" width="14.7109375" style="1" customWidth="1"/>
    <col min="9980" max="9980" width="14.42578125" style="1" customWidth="1"/>
    <col min="9981" max="10230" width="9.140625" style="1"/>
    <col min="10231" max="10231" width="41.85546875" style="1" customWidth="1"/>
    <col min="10232" max="10232" width="15.7109375" style="1" customWidth="1"/>
    <col min="10233" max="10233" width="14.140625" style="1" customWidth="1"/>
    <col min="10234" max="10234" width="10.42578125" style="1" customWidth="1"/>
    <col min="10235" max="10235" width="14.7109375" style="1" customWidth="1"/>
    <col min="10236" max="10236" width="14.42578125" style="1" customWidth="1"/>
    <col min="10237" max="10486" width="9.140625" style="1"/>
    <col min="10487" max="10487" width="41.85546875" style="1" customWidth="1"/>
    <col min="10488" max="10488" width="15.7109375" style="1" customWidth="1"/>
    <col min="10489" max="10489" width="14.140625" style="1" customWidth="1"/>
    <col min="10490" max="10490" width="10.42578125" style="1" customWidth="1"/>
    <col min="10491" max="10491" width="14.7109375" style="1" customWidth="1"/>
    <col min="10492" max="10492" width="14.42578125" style="1" customWidth="1"/>
    <col min="10493" max="10742" width="9.140625" style="1"/>
    <col min="10743" max="10743" width="41.85546875" style="1" customWidth="1"/>
    <col min="10744" max="10744" width="15.7109375" style="1" customWidth="1"/>
    <col min="10745" max="10745" width="14.140625" style="1" customWidth="1"/>
    <col min="10746" max="10746" width="10.42578125" style="1" customWidth="1"/>
    <col min="10747" max="10747" width="14.7109375" style="1" customWidth="1"/>
    <col min="10748" max="10748" width="14.42578125" style="1" customWidth="1"/>
    <col min="10749" max="10998" width="9.140625" style="1"/>
    <col min="10999" max="10999" width="41.85546875" style="1" customWidth="1"/>
    <col min="11000" max="11000" width="15.7109375" style="1" customWidth="1"/>
    <col min="11001" max="11001" width="14.140625" style="1" customWidth="1"/>
    <col min="11002" max="11002" width="10.42578125" style="1" customWidth="1"/>
    <col min="11003" max="11003" width="14.7109375" style="1" customWidth="1"/>
    <col min="11004" max="11004" width="14.42578125" style="1" customWidth="1"/>
    <col min="11005" max="11254" width="9.140625" style="1"/>
    <col min="11255" max="11255" width="41.85546875" style="1" customWidth="1"/>
    <col min="11256" max="11256" width="15.7109375" style="1" customWidth="1"/>
    <col min="11257" max="11257" width="14.140625" style="1" customWidth="1"/>
    <col min="11258" max="11258" width="10.42578125" style="1" customWidth="1"/>
    <col min="11259" max="11259" width="14.7109375" style="1" customWidth="1"/>
    <col min="11260" max="11260" width="14.42578125" style="1" customWidth="1"/>
    <col min="11261" max="11510" width="9.140625" style="1"/>
    <col min="11511" max="11511" width="41.85546875" style="1" customWidth="1"/>
    <col min="11512" max="11512" width="15.7109375" style="1" customWidth="1"/>
    <col min="11513" max="11513" width="14.140625" style="1" customWidth="1"/>
    <col min="11514" max="11514" width="10.42578125" style="1" customWidth="1"/>
    <col min="11515" max="11515" width="14.7109375" style="1" customWidth="1"/>
    <col min="11516" max="11516" width="14.42578125" style="1" customWidth="1"/>
    <col min="11517" max="11766" width="9.140625" style="1"/>
    <col min="11767" max="11767" width="41.85546875" style="1" customWidth="1"/>
    <col min="11768" max="11768" width="15.7109375" style="1" customWidth="1"/>
    <col min="11769" max="11769" width="14.140625" style="1" customWidth="1"/>
    <col min="11770" max="11770" width="10.42578125" style="1" customWidth="1"/>
    <col min="11771" max="11771" width="14.7109375" style="1" customWidth="1"/>
    <col min="11772" max="11772" width="14.42578125" style="1" customWidth="1"/>
    <col min="11773" max="12022" width="9.140625" style="1"/>
    <col min="12023" max="12023" width="41.85546875" style="1" customWidth="1"/>
    <col min="12024" max="12024" width="15.7109375" style="1" customWidth="1"/>
    <col min="12025" max="12025" width="14.140625" style="1" customWidth="1"/>
    <col min="12026" max="12026" width="10.42578125" style="1" customWidth="1"/>
    <col min="12027" max="12027" width="14.7109375" style="1" customWidth="1"/>
    <col min="12028" max="12028" width="14.42578125" style="1" customWidth="1"/>
    <col min="12029" max="12278" width="9.140625" style="1"/>
    <col min="12279" max="12279" width="41.85546875" style="1" customWidth="1"/>
    <col min="12280" max="12280" width="15.7109375" style="1" customWidth="1"/>
    <col min="12281" max="12281" width="14.140625" style="1" customWidth="1"/>
    <col min="12282" max="12282" width="10.42578125" style="1" customWidth="1"/>
    <col min="12283" max="12283" width="14.7109375" style="1" customWidth="1"/>
    <col min="12284" max="12284" width="14.42578125" style="1" customWidth="1"/>
    <col min="12285" max="12534" width="9.140625" style="1"/>
    <col min="12535" max="12535" width="41.85546875" style="1" customWidth="1"/>
    <col min="12536" max="12536" width="15.7109375" style="1" customWidth="1"/>
    <col min="12537" max="12537" width="14.140625" style="1" customWidth="1"/>
    <col min="12538" max="12538" width="10.42578125" style="1" customWidth="1"/>
    <col min="12539" max="12539" width="14.7109375" style="1" customWidth="1"/>
    <col min="12540" max="12540" width="14.42578125" style="1" customWidth="1"/>
    <col min="12541" max="12790" width="9.140625" style="1"/>
    <col min="12791" max="12791" width="41.85546875" style="1" customWidth="1"/>
    <col min="12792" max="12792" width="15.7109375" style="1" customWidth="1"/>
    <col min="12793" max="12793" width="14.140625" style="1" customWidth="1"/>
    <col min="12794" max="12794" width="10.42578125" style="1" customWidth="1"/>
    <col min="12795" max="12795" width="14.7109375" style="1" customWidth="1"/>
    <col min="12796" max="12796" width="14.42578125" style="1" customWidth="1"/>
    <col min="12797" max="13046" width="9.140625" style="1"/>
    <col min="13047" max="13047" width="41.85546875" style="1" customWidth="1"/>
    <col min="13048" max="13048" width="15.7109375" style="1" customWidth="1"/>
    <col min="13049" max="13049" width="14.140625" style="1" customWidth="1"/>
    <col min="13050" max="13050" width="10.42578125" style="1" customWidth="1"/>
    <col min="13051" max="13051" width="14.7109375" style="1" customWidth="1"/>
    <col min="13052" max="13052" width="14.42578125" style="1" customWidth="1"/>
    <col min="13053" max="13302" width="9.140625" style="1"/>
    <col min="13303" max="13303" width="41.85546875" style="1" customWidth="1"/>
    <col min="13304" max="13304" width="15.7109375" style="1" customWidth="1"/>
    <col min="13305" max="13305" width="14.140625" style="1" customWidth="1"/>
    <col min="13306" max="13306" width="10.42578125" style="1" customWidth="1"/>
    <col min="13307" max="13307" width="14.7109375" style="1" customWidth="1"/>
    <col min="13308" max="13308" width="14.42578125" style="1" customWidth="1"/>
    <col min="13309" max="13558" width="9.140625" style="1"/>
    <col min="13559" max="13559" width="41.85546875" style="1" customWidth="1"/>
    <col min="13560" max="13560" width="15.7109375" style="1" customWidth="1"/>
    <col min="13561" max="13561" width="14.140625" style="1" customWidth="1"/>
    <col min="13562" max="13562" width="10.42578125" style="1" customWidth="1"/>
    <col min="13563" max="13563" width="14.7109375" style="1" customWidth="1"/>
    <col min="13564" max="13564" width="14.42578125" style="1" customWidth="1"/>
    <col min="13565" max="13814" width="9.140625" style="1"/>
    <col min="13815" max="13815" width="41.85546875" style="1" customWidth="1"/>
    <col min="13816" max="13816" width="15.7109375" style="1" customWidth="1"/>
    <col min="13817" max="13817" width="14.140625" style="1" customWidth="1"/>
    <col min="13818" max="13818" width="10.42578125" style="1" customWidth="1"/>
    <col min="13819" max="13819" width="14.7109375" style="1" customWidth="1"/>
    <col min="13820" max="13820" width="14.42578125" style="1" customWidth="1"/>
    <col min="13821" max="14070" width="9.140625" style="1"/>
    <col min="14071" max="14071" width="41.85546875" style="1" customWidth="1"/>
    <col min="14072" max="14072" width="15.7109375" style="1" customWidth="1"/>
    <col min="14073" max="14073" width="14.140625" style="1" customWidth="1"/>
    <col min="14074" max="14074" width="10.42578125" style="1" customWidth="1"/>
    <col min="14075" max="14075" width="14.7109375" style="1" customWidth="1"/>
    <col min="14076" max="14076" width="14.42578125" style="1" customWidth="1"/>
    <col min="14077" max="14326" width="9.140625" style="1"/>
    <col min="14327" max="14327" width="41.85546875" style="1" customWidth="1"/>
    <col min="14328" max="14328" width="15.7109375" style="1" customWidth="1"/>
    <col min="14329" max="14329" width="14.140625" style="1" customWidth="1"/>
    <col min="14330" max="14330" width="10.42578125" style="1" customWidth="1"/>
    <col min="14331" max="14331" width="14.7109375" style="1" customWidth="1"/>
    <col min="14332" max="14332" width="14.42578125" style="1" customWidth="1"/>
    <col min="14333" max="14582" width="9.140625" style="1"/>
    <col min="14583" max="14583" width="41.85546875" style="1" customWidth="1"/>
    <col min="14584" max="14584" width="15.7109375" style="1" customWidth="1"/>
    <col min="14585" max="14585" width="14.140625" style="1" customWidth="1"/>
    <col min="14586" max="14586" width="10.42578125" style="1" customWidth="1"/>
    <col min="14587" max="14587" width="14.7109375" style="1" customWidth="1"/>
    <col min="14588" max="14588" width="14.42578125" style="1" customWidth="1"/>
    <col min="14589" max="14838" width="9.140625" style="1"/>
    <col min="14839" max="14839" width="41.85546875" style="1" customWidth="1"/>
    <col min="14840" max="14840" width="15.7109375" style="1" customWidth="1"/>
    <col min="14841" max="14841" width="14.140625" style="1" customWidth="1"/>
    <col min="14842" max="14842" width="10.42578125" style="1" customWidth="1"/>
    <col min="14843" max="14843" width="14.7109375" style="1" customWidth="1"/>
    <col min="14844" max="14844" width="14.42578125" style="1" customWidth="1"/>
    <col min="14845" max="15094" width="9.140625" style="1"/>
    <col min="15095" max="15095" width="41.85546875" style="1" customWidth="1"/>
    <col min="15096" max="15096" width="15.7109375" style="1" customWidth="1"/>
    <col min="15097" max="15097" width="14.140625" style="1" customWidth="1"/>
    <col min="15098" max="15098" width="10.42578125" style="1" customWidth="1"/>
    <col min="15099" max="15099" width="14.7109375" style="1" customWidth="1"/>
    <col min="15100" max="15100" width="14.42578125" style="1" customWidth="1"/>
    <col min="15101" max="15350" width="9.140625" style="1"/>
    <col min="15351" max="15351" width="41.85546875" style="1" customWidth="1"/>
    <col min="15352" max="15352" width="15.7109375" style="1" customWidth="1"/>
    <col min="15353" max="15353" width="14.140625" style="1" customWidth="1"/>
    <col min="15354" max="15354" width="10.42578125" style="1" customWidth="1"/>
    <col min="15355" max="15355" width="14.7109375" style="1" customWidth="1"/>
    <col min="15356" max="15356" width="14.42578125" style="1" customWidth="1"/>
    <col min="15357" max="15606" width="9.140625" style="1"/>
    <col min="15607" max="15607" width="41.85546875" style="1" customWidth="1"/>
    <col min="15608" max="15608" width="15.7109375" style="1" customWidth="1"/>
    <col min="15609" max="15609" width="14.140625" style="1" customWidth="1"/>
    <col min="15610" max="15610" width="10.42578125" style="1" customWidth="1"/>
    <col min="15611" max="15611" width="14.7109375" style="1" customWidth="1"/>
    <col min="15612" max="15612" width="14.42578125" style="1" customWidth="1"/>
    <col min="15613" max="15862" width="9.140625" style="1"/>
    <col min="15863" max="15863" width="41.85546875" style="1" customWidth="1"/>
    <col min="15864" max="15864" width="15.7109375" style="1" customWidth="1"/>
    <col min="15865" max="15865" width="14.140625" style="1" customWidth="1"/>
    <col min="15866" max="15866" width="10.42578125" style="1" customWidth="1"/>
    <col min="15867" max="15867" width="14.7109375" style="1" customWidth="1"/>
    <col min="15868" max="15868" width="14.42578125" style="1" customWidth="1"/>
    <col min="15869" max="16118" width="9.140625" style="1"/>
    <col min="16119" max="16119" width="41.85546875" style="1" customWidth="1"/>
    <col min="16120" max="16120" width="15.7109375" style="1" customWidth="1"/>
    <col min="16121" max="16121" width="14.140625" style="1" customWidth="1"/>
    <col min="16122" max="16122" width="10.42578125" style="1" customWidth="1"/>
    <col min="16123" max="16123" width="14.7109375" style="1" customWidth="1"/>
    <col min="16124" max="16124" width="14.42578125" style="1" customWidth="1"/>
    <col min="16125" max="16384" width="9.140625" style="1"/>
  </cols>
  <sheetData>
    <row r="1" spans="1:6">
      <c r="B1" s="237"/>
      <c r="C1" s="237"/>
      <c r="D1" s="523" t="s">
        <v>1592</v>
      </c>
      <c r="E1" s="523"/>
      <c r="F1" s="523"/>
    </row>
    <row r="2" spans="1:6">
      <c r="B2" s="237"/>
      <c r="C2" s="237"/>
      <c r="D2" s="523" t="s">
        <v>526</v>
      </c>
      <c r="E2" s="523"/>
      <c r="F2" s="523"/>
    </row>
    <row r="3" spans="1:6" ht="15.75" customHeight="1">
      <c r="B3" s="237"/>
      <c r="C3" s="237"/>
      <c r="D3" s="523" t="s">
        <v>1635</v>
      </c>
      <c r="E3" s="523"/>
      <c r="F3" s="523"/>
    </row>
    <row r="4" spans="1:6">
      <c r="B4" s="237"/>
      <c r="C4" s="237"/>
      <c r="D4" s="523" t="s">
        <v>1633</v>
      </c>
      <c r="E4" s="523"/>
      <c r="F4" s="523"/>
    </row>
    <row r="5" spans="1:6">
      <c r="D5" s="56"/>
      <c r="E5" s="56"/>
      <c r="F5" s="56"/>
    </row>
    <row r="6" spans="1:6" ht="15.75">
      <c r="A6" s="359" t="s">
        <v>1294</v>
      </c>
      <c r="B6" s="359"/>
      <c r="C6" s="359"/>
      <c r="D6" s="359"/>
      <c r="E6" s="359"/>
      <c r="F6" s="359"/>
    </row>
    <row r="8" spans="1:6" ht="29.25">
      <c r="A8" s="46" t="s">
        <v>0</v>
      </c>
      <c r="B8" s="72" t="s">
        <v>1</v>
      </c>
      <c r="C8" s="72" t="s">
        <v>2</v>
      </c>
      <c r="D8" s="72" t="s">
        <v>530</v>
      </c>
      <c r="E8" s="72" t="s">
        <v>531</v>
      </c>
      <c r="F8" s="72" t="s">
        <v>532</v>
      </c>
    </row>
    <row r="9" spans="1:6">
      <c r="A9" s="133" t="s">
        <v>3</v>
      </c>
      <c r="B9" s="361" t="s">
        <v>1613</v>
      </c>
      <c r="C9" s="362"/>
      <c r="D9" s="362"/>
      <c r="E9" s="362"/>
      <c r="F9" s="363"/>
    </row>
    <row r="10" spans="1:6">
      <c r="A10" s="150" t="s">
        <v>4</v>
      </c>
      <c r="B10" s="69" t="s">
        <v>1608</v>
      </c>
      <c r="C10" s="41"/>
      <c r="D10" s="43"/>
      <c r="E10" s="74"/>
      <c r="F10" s="74"/>
    </row>
    <row r="11" spans="1:6">
      <c r="A11" s="169" t="s">
        <v>1068</v>
      </c>
      <c r="B11" s="104" t="s">
        <v>1526</v>
      </c>
      <c r="C11" s="41"/>
      <c r="D11" s="43"/>
      <c r="E11" s="74"/>
      <c r="F11" s="74"/>
    </row>
    <row r="12" spans="1:6">
      <c r="A12" s="136" t="s">
        <v>1528</v>
      </c>
      <c r="B12" s="102" t="s">
        <v>1537</v>
      </c>
      <c r="C12" s="41" t="s">
        <v>8</v>
      </c>
      <c r="D12" s="43">
        <v>0.09</v>
      </c>
      <c r="E12" s="73">
        <f>D12*0.21</f>
        <v>1.89E-2</v>
      </c>
      <c r="F12" s="73">
        <f>E12+D12</f>
        <v>0.1089</v>
      </c>
    </row>
    <row r="13" spans="1:6">
      <c r="A13" s="136" t="s">
        <v>1529</v>
      </c>
      <c r="B13" s="102" t="s">
        <v>1495</v>
      </c>
      <c r="C13" s="41" t="s">
        <v>8</v>
      </c>
      <c r="D13" s="43">
        <v>0.18</v>
      </c>
      <c r="E13" s="73">
        <f>D13*0.21</f>
        <v>3.78E-2</v>
      </c>
      <c r="F13" s="73">
        <f t="shared" ref="F13:F15" si="0">E13+D13</f>
        <v>0.21779999999999999</v>
      </c>
    </row>
    <row r="14" spans="1:6">
      <c r="A14" s="136" t="s">
        <v>1530</v>
      </c>
      <c r="B14" s="102" t="s">
        <v>1536</v>
      </c>
      <c r="C14" s="41" t="s">
        <v>8</v>
      </c>
      <c r="D14" s="43">
        <v>0.18</v>
      </c>
      <c r="E14" s="73">
        <f t="shared" ref="E14:E15" si="1">D14*0.21</f>
        <v>3.78E-2</v>
      </c>
      <c r="F14" s="73">
        <f t="shared" si="0"/>
        <v>0.21779999999999999</v>
      </c>
    </row>
    <row r="15" spans="1:6">
      <c r="A15" s="136" t="s">
        <v>1531</v>
      </c>
      <c r="B15" s="102" t="s">
        <v>1496</v>
      </c>
      <c r="C15" s="41" t="s">
        <v>8</v>
      </c>
      <c r="D15" s="43">
        <v>0.36</v>
      </c>
      <c r="E15" s="73">
        <f t="shared" si="1"/>
        <v>7.5600000000000001E-2</v>
      </c>
      <c r="F15" s="73">
        <f t="shared" si="0"/>
        <v>0.43559999999999999</v>
      </c>
    </row>
    <row r="16" spans="1:6">
      <c r="A16" s="169" t="s">
        <v>1069</v>
      </c>
      <c r="B16" s="104" t="s">
        <v>1538</v>
      </c>
      <c r="C16" s="41"/>
      <c r="D16" s="43"/>
      <c r="E16" s="74"/>
      <c r="F16" s="74"/>
    </row>
    <row r="17" spans="1:6">
      <c r="A17" s="136" t="s">
        <v>1532</v>
      </c>
      <c r="B17" s="102" t="s">
        <v>1537</v>
      </c>
      <c r="C17" s="41" t="s">
        <v>8</v>
      </c>
      <c r="D17" s="78">
        <v>0.25</v>
      </c>
      <c r="E17" s="73">
        <f>D17*0.21</f>
        <v>5.2499999999999998E-2</v>
      </c>
      <c r="F17" s="73">
        <f>E17+D17</f>
        <v>0.30249999999999999</v>
      </c>
    </row>
    <row r="18" spans="1:6">
      <c r="A18" s="136" t="s">
        <v>1533</v>
      </c>
      <c r="B18" s="102" t="s">
        <v>1495</v>
      </c>
      <c r="C18" s="41" t="s">
        <v>8</v>
      </c>
      <c r="D18" s="78">
        <f>F18/1.21</f>
        <v>0.49586776859504134</v>
      </c>
      <c r="E18" s="73">
        <f>D18*0.21</f>
        <v>0.10413223140495868</v>
      </c>
      <c r="F18" s="73">
        <v>0.6</v>
      </c>
    </row>
    <row r="19" spans="1:6">
      <c r="A19" s="136" t="s">
        <v>1534</v>
      </c>
      <c r="B19" s="102" t="s">
        <v>1536</v>
      </c>
      <c r="C19" s="41" t="s">
        <v>8</v>
      </c>
      <c r="D19" s="78">
        <f>F19/1.21</f>
        <v>0.49586776859504134</v>
      </c>
      <c r="E19" s="73">
        <f t="shared" ref="E19:E20" si="2">D19*0.21</f>
        <v>0.10413223140495868</v>
      </c>
      <c r="F19" s="73">
        <v>0.6</v>
      </c>
    </row>
    <row r="20" spans="1:6">
      <c r="A20" s="136" t="s">
        <v>1535</v>
      </c>
      <c r="B20" s="102" t="s">
        <v>1496</v>
      </c>
      <c r="C20" s="41" t="s">
        <v>8</v>
      </c>
      <c r="D20" s="78">
        <f>F20/1.21</f>
        <v>0.99173553719008267</v>
      </c>
      <c r="E20" s="73">
        <f t="shared" si="2"/>
        <v>0.20826446280991737</v>
      </c>
      <c r="F20" s="73">
        <v>1.2</v>
      </c>
    </row>
    <row r="21" spans="1:6">
      <c r="A21" s="150" t="s">
        <v>5</v>
      </c>
      <c r="B21" s="69" t="s">
        <v>1607</v>
      </c>
      <c r="C21" s="41"/>
      <c r="D21" s="43"/>
      <c r="E21" s="73"/>
      <c r="F21" s="73"/>
    </row>
    <row r="22" spans="1:6">
      <c r="A22" s="169" t="s">
        <v>635</v>
      </c>
      <c r="B22" s="104" t="s">
        <v>1526</v>
      </c>
      <c r="C22" s="41"/>
      <c r="D22" s="43"/>
      <c r="E22" s="73"/>
      <c r="F22" s="73"/>
    </row>
    <row r="23" spans="1:6">
      <c r="A23" s="136" t="s">
        <v>1599</v>
      </c>
      <c r="B23" s="102" t="s">
        <v>1537</v>
      </c>
      <c r="C23" s="41" t="s">
        <v>8</v>
      </c>
      <c r="D23" s="231">
        <v>0.11</v>
      </c>
      <c r="E23" s="36">
        <f>D23*0.21</f>
        <v>2.3099999999999999E-2</v>
      </c>
      <c r="F23" s="36">
        <f>E23+D23</f>
        <v>0.1331</v>
      </c>
    </row>
    <row r="24" spans="1:6">
      <c r="A24" s="136" t="s">
        <v>1600</v>
      </c>
      <c r="B24" s="102" t="s">
        <v>1495</v>
      </c>
      <c r="C24" s="41" t="s">
        <v>8</v>
      </c>
      <c r="D24" s="231">
        <f>F24/1.21</f>
        <v>0.21487603305785125</v>
      </c>
      <c r="E24" s="36">
        <f>ROUND(D24*0.21,2)</f>
        <v>0.05</v>
      </c>
      <c r="F24" s="36">
        <v>0.26</v>
      </c>
    </row>
    <row r="25" spans="1:6">
      <c r="A25" s="136" t="s">
        <v>1601</v>
      </c>
      <c r="B25" s="102" t="s">
        <v>1536</v>
      </c>
      <c r="C25" s="41" t="s">
        <v>8</v>
      </c>
      <c r="D25" s="231">
        <f>F25/1.21</f>
        <v>0.21487603305785125</v>
      </c>
      <c r="E25" s="36">
        <f>ROUND(D25*0.21,2)</f>
        <v>0.05</v>
      </c>
      <c r="F25" s="36">
        <v>0.26</v>
      </c>
    </row>
    <row r="26" spans="1:6">
      <c r="A26" s="136" t="s">
        <v>1602</v>
      </c>
      <c r="B26" s="102" t="s">
        <v>1496</v>
      </c>
      <c r="C26" s="41" t="s">
        <v>8</v>
      </c>
      <c r="D26" s="231">
        <v>0.42</v>
      </c>
      <c r="E26" s="36">
        <v>0.1</v>
      </c>
      <c r="F26" s="36">
        <f t="shared" ref="F26" si="3">E26+D26</f>
        <v>0.52</v>
      </c>
    </row>
    <row r="27" spans="1:6">
      <c r="A27" s="169" t="s">
        <v>636</v>
      </c>
      <c r="B27" s="104" t="s">
        <v>1538</v>
      </c>
      <c r="C27" s="41"/>
      <c r="D27" s="337"/>
      <c r="E27" s="338"/>
      <c r="F27" s="338"/>
    </row>
    <row r="28" spans="1:6">
      <c r="A28" s="136" t="s">
        <v>1603</v>
      </c>
      <c r="B28" s="102" t="s">
        <v>1537</v>
      </c>
      <c r="C28" s="41" t="s">
        <v>8</v>
      </c>
      <c r="D28" s="231">
        <v>0.31</v>
      </c>
      <c r="E28" s="36">
        <f>D28*0.21</f>
        <v>6.5099999999999991E-2</v>
      </c>
      <c r="F28" s="36">
        <f>D28+E28</f>
        <v>0.37509999999999999</v>
      </c>
    </row>
    <row r="29" spans="1:6">
      <c r="A29" s="136" t="s">
        <v>1604</v>
      </c>
      <c r="B29" s="102" t="s">
        <v>1495</v>
      </c>
      <c r="C29" s="41" t="s">
        <v>8</v>
      </c>
      <c r="D29" s="231">
        <v>0.63</v>
      </c>
      <c r="E29" s="36">
        <f t="shared" ref="E29:E31" si="4">D29*0.21</f>
        <v>0.1323</v>
      </c>
      <c r="F29" s="36">
        <f t="shared" ref="F29:F31" si="5">D29+E29</f>
        <v>0.76229999999999998</v>
      </c>
    </row>
    <row r="30" spans="1:6">
      <c r="A30" s="136" t="s">
        <v>1605</v>
      </c>
      <c r="B30" s="102" t="s">
        <v>1536</v>
      </c>
      <c r="C30" s="41" t="s">
        <v>8</v>
      </c>
      <c r="D30" s="231">
        <v>0.63</v>
      </c>
      <c r="E30" s="36">
        <f t="shared" si="4"/>
        <v>0.1323</v>
      </c>
      <c r="F30" s="36">
        <f t="shared" si="5"/>
        <v>0.76229999999999998</v>
      </c>
    </row>
    <row r="31" spans="1:6">
      <c r="A31" s="136" t="s">
        <v>1606</v>
      </c>
      <c r="B31" s="102" t="s">
        <v>1496</v>
      </c>
      <c r="C31" s="41" t="s">
        <v>8</v>
      </c>
      <c r="D31" s="231">
        <v>1.26</v>
      </c>
      <c r="E31" s="36">
        <f t="shared" si="4"/>
        <v>0.2646</v>
      </c>
      <c r="F31" s="36">
        <f t="shared" si="5"/>
        <v>1.5246</v>
      </c>
    </row>
    <row r="32" spans="1:6">
      <c r="A32" s="81" t="s">
        <v>6</v>
      </c>
      <c r="B32" s="69" t="s">
        <v>1527</v>
      </c>
      <c r="C32" s="41"/>
      <c r="D32" s="43"/>
      <c r="E32" s="74"/>
      <c r="F32" s="74"/>
    </row>
    <row r="33" spans="1:7">
      <c r="A33" s="169" t="s">
        <v>1341</v>
      </c>
      <c r="B33" s="104" t="s">
        <v>1537</v>
      </c>
      <c r="C33" s="41" t="s">
        <v>8</v>
      </c>
      <c r="D33" s="43">
        <v>0.21</v>
      </c>
      <c r="E33" s="73">
        <f>D33*0.21</f>
        <v>4.4099999999999993E-2</v>
      </c>
      <c r="F33" s="73">
        <f>D33+E33</f>
        <v>0.25409999999999999</v>
      </c>
    </row>
    <row r="34" spans="1:7">
      <c r="A34" s="169" t="s">
        <v>1341</v>
      </c>
      <c r="B34" s="104" t="s">
        <v>1495</v>
      </c>
      <c r="C34" s="41" t="s">
        <v>8</v>
      </c>
      <c r="D34" s="43">
        <v>0.33</v>
      </c>
      <c r="E34" s="73">
        <f>D34*0.21</f>
        <v>6.93E-2</v>
      </c>
      <c r="F34" s="73">
        <f>D34+E34</f>
        <v>0.39929999999999999</v>
      </c>
    </row>
    <row r="35" spans="1:7">
      <c r="A35" s="241" t="s">
        <v>133</v>
      </c>
      <c r="B35" s="361" t="s">
        <v>537</v>
      </c>
      <c r="C35" s="362"/>
      <c r="D35" s="362"/>
      <c r="E35" s="362"/>
      <c r="F35" s="363"/>
    </row>
    <row r="36" spans="1:7">
      <c r="A36" s="71" t="s">
        <v>68</v>
      </c>
      <c r="B36" s="415" t="s">
        <v>1297</v>
      </c>
      <c r="C36" s="416"/>
      <c r="D36" s="416"/>
      <c r="E36" s="416"/>
      <c r="F36" s="417"/>
    </row>
    <row r="37" spans="1:7">
      <c r="A37" s="62" t="s">
        <v>629</v>
      </c>
      <c r="B37" s="104" t="s">
        <v>962</v>
      </c>
      <c r="C37" s="41" t="s">
        <v>1209</v>
      </c>
      <c r="D37" s="78">
        <v>1.1000000000000001</v>
      </c>
      <c r="E37" s="38" t="s">
        <v>549</v>
      </c>
      <c r="F37" s="38">
        <f>D37</f>
        <v>1.1000000000000001</v>
      </c>
    </row>
    <row r="38" spans="1:7">
      <c r="A38" s="62" t="s">
        <v>630</v>
      </c>
      <c r="B38" s="104" t="s">
        <v>1298</v>
      </c>
      <c r="C38" s="41" t="s">
        <v>1209</v>
      </c>
      <c r="D38" s="78">
        <v>2.5</v>
      </c>
      <c r="E38" s="38" t="s">
        <v>549</v>
      </c>
      <c r="F38" s="38">
        <f t="shared" ref="F38:F40" si="6">D38</f>
        <v>2.5</v>
      </c>
    </row>
    <row r="39" spans="1:7">
      <c r="A39" s="62" t="s">
        <v>631</v>
      </c>
      <c r="B39" s="104" t="s">
        <v>1296</v>
      </c>
      <c r="C39" s="41" t="s">
        <v>1209</v>
      </c>
      <c r="D39" s="78">
        <v>1.2</v>
      </c>
      <c r="E39" s="38" t="s">
        <v>549</v>
      </c>
      <c r="F39" s="38">
        <f t="shared" si="6"/>
        <v>1.2</v>
      </c>
    </row>
    <row r="40" spans="1:7">
      <c r="A40" s="62" t="s">
        <v>1300</v>
      </c>
      <c r="B40" s="104" t="s">
        <v>966</v>
      </c>
      <c r="C40" s="41" t="s">
        <v>1209</v>
      </c>
      <c r="D40" s="78">
        <v>1.5</v>
      </c>
      <c r="E40" s="38" t="s">
        <v>549</v>
      </c>
      <c r="F40" s="38">
        <f t="shared" si="6"/>
        <v>1.5</v>
      </c>
    </row>
    <row r="41" spans="1:7">
      <c r="A41" s="81" t="s">
        <v>71</v>
      </c>
      <c r="B41" s="415" t="s">
        <v>1299</v>
      </c>
      <c r="C41" s="416"/>
      <c r="D41" s="416"/>
      <c r="E41" s="416"/>
      <c r="F41" s="417"/>
    </row>
    <row r="42" spans="1:7">
      <c r="A42" s="62" t="s">
        <v>1057</v>
      </c>
      <c r="B42" s="104" t="s">
        <v>962</v>
      </c>
      <c r="C42" s="41" t="s">
        <v>1209</v>
      </c>
      <c r="D42" s="78">
        <v>1.1000000000000001</v>
      </c>
      <c r="E42" s="6">
        <f>ROUND(D42*0.21,2)</f>
        <v>0.23</v>
      </c>
      <c r="F42" s="38">
        <f>D42+E42</f>
        <v>1.33</v>
      </c>
    </row>
    <row r="43" spans="1:7">
      <c r="A43" s="62" t="s">
        <v>1058</v>
      </c>
      <c r="B43" s="104" t="s">
        <v>1298</v>
      </c>
      <c r="C43" s="41" t="s">
        <v>1209</v>
      </c>
      <c r="D43" s="78">
        <v>2.5</v>
      </c>
      <c r="E43" s="6">
        <f t="shared" ref="E43:E47" si="7">ROUND(D43*0.21,2)</f>
        <v>0.53</v>
      </c>
      <c r="F43" s="38">
        <f t="shared" ref="F43:F45" si="8">D43+E43</f>
        <v>3.0300000000000002</v>
      </c>
    </row>
    <row r="44" spans="1:7">
      <c r="A44" s="62" t="s">
        <v>1059</v>
      </c>
      <c r="B44" s="104" t="s">
        <v>1296</v>
      </c>
      <c r="C44" s="41" t="s">
        <v>1209</v>
      </c>
      <c r="D44" s="78">
        <v>1.2</v>
      </c>
      <c r="E44" s="6">
        <f t="shared" si="7"/>
        <v>0.25</v>
      </c>
      <c r="F44" s="38">
        <f t="shared" si="8"/>
        <v>1.45</v>
      </c>
    </row>
    <row r="45" spans="1:7">
      <c r="A45" s="62" t="s">
        <v>1301</v>
      </c>
      <c r="B45" s="104" t="s">
        <v>966</v>
      </c>
      <c r="C45" s="41" t="s">
        <v>1209</v>
      </c>
      <c r="D45" s="78">
        <v>1.5</v>
      </c>
      <c r="E45" s="6">
        <f t="shared" si="7"/>
        <v>0.32</v>
      </c>
      <c r="F45" s="38">
        <f t="shared" si="8"/>
        <v>1.82</v>
      </c>
    </row>
    <row r="46" spans="1:7">
      <c r="A46" s="81" t="s">
        <v>192</v>
      </c>
      <c r="B46" s="69" t="s">
        <v>1302</v>
      </c>
      <c r="C46" s="41" t="s">
        <v>1209</v>
      </c>
      <c r="D46" s="78">
        <v>2.5</v>
      </c>
      <c r="E46" s="74">
        <f t="shared" si="7"/>
        <v>0.53</v>
      </c>
      <c r="F46" s="73">
        <f t="shared" ref="F46:F47" si="9">D46+E46</f>
        <v>3.0300000000000002</v>
      </c>
    </row>
    <row r="47" spans="1:7">
      <c r="A47" s="270" t="s">
        <v>151</v>
      </c>
      <c r="B47" s="138" t="s">
        <v>1614</v>
      </c>
      <c r="C47" s="245" t="s">
        <v>614</v>
      </c>
      <c r="D47" s="265">
        <v>7.0000000000000007E-2</v>
      </c>
      <c r="E47" s="68">
        <f t="shared" si="7"/>
        <v>0.01</v>
      </c>
      <c r="F47" s="266">
        <f t="shared" si="9"/>
        <v>0.08</v>
      </c>
      <c r="G47" s="8"/>
    </row>
    <row r="48" spans="1:7" ht="30">
      <c r="A48" s="270" t="s">
        <v>153</v>
      </c>
      <c r="B48" s="138" t="s">
        <v>1615</v>
      </c>
      <c r="C48" s="276" t="s">
        <v>1264</v>
      </c>
      <c r="D48" s="277">
        <v>1.34</v>
      </c>
      <c r="E48" s="36">
        <f>ROUND(D48*0.21,2)</f>
        <v>0.28000000000000003</v>
      </c>
      <c r="F48" s="36">
        <f>D48+E48</f>
        <v>1.62</v>
      </c>
    </row>
    <row r="49" spans="1:6" s="263" customFormat="1" hidden="1">
      <c r="A49" s="261" t="s">
        <v>153</v>
      </c>
      <c r="B49" s="262" t="s">
        <v>1324</v>
      </c>
      <c r="C49" s="522" t="s">
        <v>565</v>
      </c>
      <c r="D49" s="522"/>
      <c r="E49" s="522"/>
      <c r="F49" s="522"/>
    </row>
    <row r="50" spans="1:6" ht="29.25" customHeight="1">
      <c r="A50" s="240" t="s">
        <v>134</v>
      </c>
      <c r="B50" s="361" t="s">
        <v>1331</v>
      </c>
      <c r="C50" s="362"/>
      <c r="D50" s="362"/>
      <c r="E50" s="362"/>
      <c r="F50" s="363"/>
    </row>
    <row r="51" spans="1:6">
      <c r="A51" s="238" t="s">
        <v>74</v>
      </c>
      <c r="B51" s="239" t="s">
        <v>1303</v>
      </c>
      <c r="C51" s="41"/>
      <c r="D51" s="78"/>
      <c r="E51" s="74"/>
      <c r="F51" s="73"/>
    </row>
    <row r="52" spans="1:6">
      <c r="A52" s="169" t="s">
        <v>611</v>
      </c>
      <c r="B52" s="104" t="s">
        <v>1333</v>
      </c>
      <c r="C52" s="41" t="s">
        <v>254</v>
      </c>
      <c r="D52" s="78">
        <v>16.5</v>
      </c>
      <c r="E52" s="74">
        <f>ROUND(D52*0.21,2)</f>
        <v>3.47</v>
      </c>
      <c r="F52" s="73">
        <f>D52+E52</f>
        <v>19.97</v>
      </c>
    </row>
    <row r="53" spans="1:6">
      <c r="A53" s="169" t="s">
        <v>508</v>
      </c>
      <c r="B53" s="104" t="s">
        <v>1335</v>
      </c>
      <c r="C53" s="41" t="s">
        <v>254</v>
      </c>
      <c r="D53" s="78">
        <v>7.73</v>
      </c>
      <c r="E53" s="74">
        <f t="shared" ref="E53:E60" si="10">ROUND(D53*0.21,2)</f>
        <v>1.62</v>
      </c>
      <c r="F53" s="73">
        <f t="shared" ref="F53:F57" si="11">D53+E53</f>
        <v>9.3500000000000014</v>
      </c>
    </row>
    <row r="54" spans="1:6">
      <c r="A54" s="136" t="s">
        <v>1304</v>
      </c>
      <c r="B54" s="102" t="s">
        <v>962</v>
      </c>
      <c r="C54" s="41" t="s">
        <v>1209</v>
      </c>
      <c r="D54" s="78">
        <v>1.97</v>
      </c>
      <c r="E54" s="74">
        <f t="shared" si="10"/>
        <v>0.41</v>
      </c>
      <c r="F54" s="73">
        <f t="shared" si="11"/>
        <v>2.38</v>
      </c>
    </row>
    <row r="55" spans="1:6">
      <c r="A55" s="136" t="s">
        <v>1305</v>
      </c>
      <c r="B55" s="102" t="s">
        <v>1298</v>
      </c>
      <c r="C55" s="41" t="s">
        <v>1209</v>
      </c>
      <c r="D55" s="78">
        <v>2.73</v>
      </c>
      <c r="E55" s="74">
        <f t="shared" si="10"/>
        <v>0.56999999999999995</v>
      </c>
      <c r="F55" s="73">
        <f t="shared" si="11"/>
        <v>3.3</v>
      </c>
    </row>
    <row r="56" spans="1:6">
      <c r="A56" s="136" t="s">
        <v>1306</v>
      </c>
      <c r="B56" s="102" t="s">
        <v>1296</v>
      </c>
      <c r="C56" s="41" t="s">
        <v>1209</v>
      </c>
      <c r="D56" s="78">
        <v>1.45</v>
      </c>
      <c r="E56" s="74">
        <f t="shared" si="10"/>
        <v>0.3</v>
      </c>
      <c r="F56" s="73">
        <f t="shared" si="11"/>
        <v>1.75</v>
      </c>
    </row>
    <row r="57" spans="1:6">
      <c r="A57" s="136" t="s">
        <v>1307</v>
      </c>
      <c r="B57" s="102" t="s">
        <v>966</v>
      </c>
      <c r="C57" s="41" t="s">
        <v>1209</v>
      </c>
      <c r="D57" s="78">
        <v>1.58</v>
      </c>
      <c r="E57" s="74">
        <f t="shared" si="10"/>
        <v>0.33</v>
      </c>
      <c r="F57" s="73">
        <f t="shared" si="11"/>
        <v>1.9100000000000001</v>
      </c>
    </row>
    <row r="58" spans="1:6">
      <c r="A58" s="238" t="s">
        <v>75</v>
      </c>
      <c r="B58" s="239" t="s">
        <v>1308</v>
      </c>
      <c r="C58" s="41"/>
      <c r="D58" s="78"/>
      <c r="E58" s="74"/>
      <c r="F58" s="73"/>
    </row>
    <row r="59" spans="1:6">
      <c r="A59" s="169" t="s">
        <v>633</v>
      </c>
      <c r="B59" s="104" t="s">
        <v>1333</v>
      </c>
      <c r="C59" s="41" t="s">
        <v>254</v>
      </c>
      <c r="D59" s="78">
        <v>12.4</v>
      </c>
      <c r="E59" s="74">
        <f t="shared" si="10"/>
        <v>2.6</v>
      </c>
      <c r="F59" s="73">
        <f t="shared" ref="F59:F60" si="12">D59+E59</f>
        <v>15</v>
      </c>
    </row>
    <row r="60" spans="1:6">
      <c r="A60" s="169" t="s">
        <v>634</v>
      </c>
      <c r="B60" s="104" t="s">
        <v>1334</v>
      </c>
      <c r="C60" s="41" t="s">
        <v>254</v>
      </c>
      <c r="D60" s="78">
        <v>7.73</v>
      </c>
      <c r="E60" s="74">
        <f t="shared" si="10"/>
        <v>1.62</v>
      </c>
      <c r="F60" s="73">
        <f t="shared" si="12"/>
        <v>9.3500000000000014</v>
      </c>
    </row>
    <row r="61" spans="1:6">
      <c r="A61" s="238" t="s">
        <v>160</v>
      </c>
      <c r="B61" s="247" t="s">
        <v>1332</v>
      </c>
      <c r="C61" s="41"/>
      <c r="D61" s="78"/>
      <c r="E61" s="74"/>
      <c r="F61" s="73"/>
    </row>
    <row r="62" spans="1:6">
      <c r="A62" s="169" t="s">
        <v>625</v>
      </c>
      <c r="B62" s="104" t="s">
        <v>1336</v>
      </c>
      <c r="C62" s="41"/>
      <c r="D62" s="78"/>
      <c r="E62" s="74"/>
      <c r="F62" s="73"/>
    </row>
    <row r="63" spans="1:6">
      <c r="A63" s="136" t="s">
        <v>1311</v>
      </c>
      <c r="B63" s="102" t="s">
        <v>1309</v>
      </c>
      <c r="C63" s="41" t="s">
        <v>254</v>
      </c>
      <c r="D63" s="78">
        <v>82.65</v>
      </c>
      <c r="E63" s="74">
        <f>ROUNDDOWN(D63*0.21,2)</f>
        <v>17.350000000000001</v>
      </c>
      <c r="F63" s="73">
        <f t="shared" ref="F63:F64" si="13">D63+E63</f>
        <v>100</v>
      </c>
    </row>
    <row r="64" spans="1:6">
      <c r="A64" s="243" t="s">
        <v>1314</v>
      </c>
      <c r="B64" s="242" t="s">
        <v>1313</v>
      </c>
      <c r="C64" s="41" t="s">
        <v>254</v>
      </c>
      <c r="D64" s="78">
        <v>41.32</v>
      </c>
      <c r="E64" s="74">
        <f t="shared" ref="E64:E72" si="14">ROUND(D64*0.21,2)</f>
        <v>8.68</v>
      </c>
      <c r="F64" s="73">
        <f t="shared" si="13"/>
        <v>50</v>
      </c>
    </row>
    <row r="65" spans="1:6">
      <c r="A65" s="136" t="s">
        <v>1312</v>
      </c>
      <c r="B65" s="102" t="s">
        <v>1310</v>
      </c>
      <c r="C65" s="41" t="s">
        <v>254</v>
      </c>
      <c r="D65" s="78">
        <v>2.75</v>
      </c>
      <c r="E65" s="74">
        <f t="shared" si="14"/>
        <v>0.57999999999999996</v>
      </c>
      <c r="F65" s="73">
        <f t="shared" ref="F65" si="15">D65+E65</f>
        <v>3.33</v>
      </c>
    </row>
    <row r="66" spans="1:6">
      <c r="A66" s="243" t="s">
        <v>1315</v>
      </c>
      <c r="B66" s="242" t="s">
        <v>1313</v>
      </c>
      <c r="C66" s="41" t="s">
        <v>254</v>
      </c>
      <c r="D66" s="78">
        <v>1.38</v>
      </c>
      <c r="E66" s="74">
        <f t="shared" si="14"/>
        <v>0.28999999999999998</v>
      </c>
      <c r="F66" s="73">
        <f t="shared" ref="F66" si="16">D66+E66</f>
        <v>1.67</v>
      </c>
    </row>
    <row r="67" spans="1:6">
      <c r="A67" s="169" t="s">
        <v>626</v>
      </c>
      <c r="B67" s="104" t="s">
        <v>1337</v>
      </c>
      <c r="C67" s="41"/>
      <c r="D67" s="78"/>
      <c r="E67" s="74"/>
      <c r="F67" s="73"/>
    </row>
    <row r="68" spans="1:6">
      <c r="A68" s="136" t="s">
        <v>1316</v>
      </c>
      <c r="B68" s="102" t="s">
        <v>1318</v>
      </c>
      <c r="C68" s="41" t="s">
        <v>254</v>
      </c>
      <c r="D68" s="78">
        <v>7.73</v>
      </c>
      <c r="E68" s="74">
        <f t="shared" si="14"/>
        <v>1.62</v>
      </c>
      <c r="F68" s="73">
        <f t="shared" ref="F68:F69" si="17">D68+E68</f>
        <v>9.3500000000000014</v>
      </c>
    </row>
    <row r="69" spans="1:6">
      <c r="A69" s="136" t="s">
        <v>1317</v>
      </c>
      <c r="B69" s="102" t="s">
        <v>1319</v>
      </c>
      <c r="C69" s="41" t="s">
        <v>254</v>
      </c>
      <c r="D69" s="78">
        <v>4.13</v>
      </c>
      <c r="E69" s="74">
        <f t="shared" si="14"/>
        <v>0.87</v>
      </c>
      <c r="F69" s="73">
        <f t="shared" si="17"/>
        <v>5</v>
      </c>
    </row>
    <row r="70" spans="1:6">
      <c r="A70" s="238" t="s">
        <v>162</v>
      </c>
      <c r="B70" s="421" t="s">
        <v>1320</v>
      </c>
      <c r="C70" s="422"/>
      <c r="D70" s="422"/>
      <c r="E70" s="422"/>
      <c r="F70" s="423"/>
    </row>
    <row r="71" spans="1:6">
      <c r="A71" s="169" t="s">
        <v>656</v>
      </c>
      <c r="B71" s="102" t="s">
        <v>1322</v>
      </c>
      <c r="C71" s="41" t="s">
        <v>1321</v>
      </c>
      <c r="D71" s="78">
        <v>4.96</v>
      </c>
      <c r="E71" s="74">
        <f t="shared" si="14"/>
        <v>1.04</v>
      </c>
      <c r="F71" s="73">
        <f t="shared" ref="F71" si="18">D71+E71</f>
        <v>6</v>
      </c>
    </row>
    <row r="72" spans="1:6">
      <c r="A72" s="169" t="s">
        <v>657</v>
      </c>
      <c r="B72" s="244" t="s">
        <v>1323</v>
      </c>
      <c r="C72" s="41" t="s">
        <v>254</v>
      </c>
      <c r="D72" s="78">
        <v>4.13</v>
      </c>
      <c r="E72" s="74">
        <f t="shared" si="14"/>
        <v>0.87</v>
      </c>
      <c r="F72" s="73">
        <f t="shared" ref="F72" si="19">D72+E72</f>
        <v>5</v>
      </c>
    </row>
    <row r="74" spans="1:6">
      <c r="A74" s="1" t="s">
        <v>1612</v>
      </c>
    </row>
    <row r="75" spans="1:6">
      <c r="A75" s="521" t="s">
        <v>1611</v>
      </c>
      <c r="B75" s="521"/>
      <c r="C75" s="521"/>
      <c r="D75" s="521"/>
      <c r="E75" s="521"/>
      <c r="F75" s="521"/>
    </row>
  </sheetData>
  <mergeCells count="13">
    <mergeCell ref="A75:F75"/>
    <mergeCell ref="B9:F9"/>
    <mergeCell ref="B50:F50"/>
    <mergeCell ref="B70:F70"/>
    <mergeCell ref="B41:F41"/>
    <mergeCell ref="B36:F36"/>
    <mergeCell ref="C49:F49"/>
    <mergeCell ref="B35:F35"/>
    <mergeCell ref="D1:F1"/>
    <mergeCell ref="D2:F2"/>
    <mergeCell ref="D3:F3"/>
    <mergeCell ref="D4:F4"/>
    <mergeCell ref="A6:F6"/>
  </mergeCells>
  <phoneticPr fontId="33" type="noConversion"/>
  <pageMargins left="0.25" right="0.25" top="0.75" bottom="0.75" header="0.3" footer="0.3"/>
  <pageSetup paperSize="9" scale="6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40"/>
  <sheetViews>
    <sheetView workbookViewId="0">
      <pane ySplit="8" topLeftCell="A9" activePane="bottomLeft" state="frozen"/>
      <selection pane="bottomLeft" activeCell="B1" sqref="B1:F4"/>
    </sheetView>
  </sheetViews>
  <sheetFormatPr defaultRowHeight="15"/>
  <cols>
    <col min="1" max="1" width="10.140625" bestFit="1" customWidth="1"/>
    <col min="2" max="2" width="50.85546875" customWidth="1"/>
    <col min="3" max="3" width="13.42578125" customWidth="1"/>
    <col min="4" max="4" width="12.42578125" customWidth="1"/>
    <col min="5" max="5" width="11.5703125" bestFit="1" customWidth="1"/>
    <col min="6" max="6" width="15.28515625" customWidth="1"/>
  </cols>
  <sheetData>
    <row r="1" spans="1:6">
      <c r="B1" s="403" t="s">
        <v>114</v>
      </c>
      <c r="C1" s="403"/>
      <c r="D1" s="403"/>
      <c r="E1" s="403"/>
      <c r="F1" s="403"/>
    </row>
    <row r="2" spans="1:6">
      <c r="B2" s="403" t="s">
        <v>526</v>
      </c>
      <c r="C2" s="403"/>
      <c r="D2" s="403"/>
      <c r="E2" s="403"/>
      <c r="F2" s="403"/>
    </row>
    <row r="3" spans="1:6">
      <c r="B3" s="396" t="s">
        <v>1635</v>
      </c>
      <c r="C3" s="396"/>
      <c r="D3" s="396"/>
      <c r="E3" s="396"/>
      <c r="F3" s="396"/>
    </row>
    <row r="4" spans="1:6">
      <c r="B4" s="396" t="s">
        <v>1633</v>
      </c>
      <c r="C4" s="396"/>
      <c r="D4" s="396"/>
      <c r="E4" s="396"/>
      <c r="F4" s="396"/>
    </row>
    <row r="5" spans="1:6">
      <c r="C5" s="55"/>
      <c r="D5" s="55"/>
      <c r="E5" s="55"/>
      <c r="F5" s="55"/>
    </row>
    <row r="6" spans="1:6">
      <c r="A6" s="374" t="s">
        <v>774</v>
      </c>
      <c r="B6" s="374"/>
      <c r="C6" s="374"/>
      <c r="D6" s="374"/>
      <c r="E6" s="374"/>
      <c r="F6" s="374"/>
    </row>
    <row r="8" spans="1:6" ht="29.25">
      <c r="A8" s="46" t="s">
        <v>0</v>
      </c>
      <c r="B8" s="72" t="s">
        <v>1</v>
      </c>
      <c r="C8" s="72" t="s">
        <v>2</v>
      </c>
      <c r="D8" s="72" t="s">
        <v>530</v>
      </c>
      <c r="E8" s="72" t="s">
        <v>531</v>
      </c>
      <c r="F8" s="72" t="s">
        <v>532</v>
      </c>
    </row>
    <row r="9" spans="1:6" ht="15.75">
      <c r="A9" s="293" t="s">
        <v>3</v>
      </c>
      <c r="B9" s="382" t="s">
        <v>604</v>
      </c>
      <c r="C9" s="383"/>
      <c r="D9" s="383"/>
      <c r="E9" s="383"/>
      <c r="F9" s="384"/>
    </row>
    <row r="10" spans="1:6" ht="15.75">
      <c r="A10" s="86" t="s">
        <v>4</v>
      </c>
      <c r="B10" s="139" t="s">
        <v>88</v>
      </c>
      <c r="C10" s="41" t="s">
        <v>117</v>
      </c>
      <c r="D10" s="43">
        <v>5.0999999999999996</v>
      </c>
      <c r="E10" s="78">
        <f>ROUND(D10*0.21,2)</f>
        <v>1.07</v>
      </c>
      <c r="F10" s="78">
        <f>D10+E10</f>
        <v>6.17</v>
      </c>
    </row>
    <row r="11" spans="1:6" ht="15.75">
      <c r="A11" s="86" t="s">
        <v>5</v>
      </c>
      <c r="B11" s="139" t="s">
        <v>88</v>
      </c>
      <c r="C11" s="41" t="s">
        <v>1176</v>
      </c>
      <c r="D11" s="43">
        <v>35.700000000000003</v>
      </c>
      <c r="E11" s="78">
        <f>ROUND(D11*0.21,2)</f>
        <v>7.5</v>
      </c>
      <c r="F11" s="78">
        <f>D11+E11</f>
        <v>43.2</v>
      </c>
    </row>
    <row r="12" spans="1:6" ht="15.75">
      <c r="A12" s="293" t="s">
        <v>133</v>
      </c>
      <c r="B12" s="382" t="s">
        <v>542</v>
      </c>
      <c r="C12" s="383"/>
      <c r="D12" s="383"/>
      <c r="E12" s="383"/>
      <c r="F12" s="384"/>
    </row>
    <row r="13" spans="1:6" ht="15.75">
      <c r="A13" s="86" t="s">
        <v>68</v>
      </c>
      <c r="B13" s="139" t="s">
        <v>89</v>
      </c>
      <c r="C13" s="41" t="s">
        <v>117</v>
      </c>
      <c r="D13" s="43">
        <v>8.75</v>
      </c>
      <c r="E13" s="78">
        <f t="shared" ref="E13:E18" si="0">ROUND(D13*0.21,2)</f>
        <v>1.84</v>
      </c>
      <c r="F13" s="78">
        <f t="shared" ref="F13:F18" si="1">D13+E13</f>
        <v>10.59</v>
      </c>
    </row>
    <row r="14" spans="1:6" ht="15.75">
      <c r="A14" s="86" t="s">
        <v>71</v>
      </c>
      <c r="B14" s="139" t="s">
        <v>90</v>
      </c>
      <c r="C14" s="65" t="s">
        <v>1256</v>
      </c>
      <c r="D14" s="43">
        <v>0.51</v>
      </c>
      <c r="E14" s="78">
        <f t="shared" si="0"/>
        <v>0.11</v>
      </c>
      <c r="F14" s="78">
        <f t="shared" si="1"/>
        <v>0.62</v>
      </c>
    </row>
    <row r="15" spans="1:6" ht="15.75">
      <c r="A15" s="86" t="s">
        <v>192</v>
      </c>
      <c r="B15" s="139" t="s">
        <v>91</v>
      </c>
      <c r="C15" s="65" t="s">
        <v>1256</v>
      </c>
      <c r="D15" s="43">
        <v>0.4</v>
      </c>
      <c r="E15" s="78">
        <f t="shared" si="0"/>
        <v>0.08</v>
      </c>
      <c r="F15" s="78">
        <f t="shared" si="1"/>
        <v>0.48000000000000004</v>
      </c>
    </row>
    <row r="16" spans="1:6" ht="15.75">
      <c r="A16" s="86" t="s">
        <v>151</v>
      </c>
      <c r="B16" s="139" t="s">
        <v>92</v>
      </c>
      <c r="C16" s="65" t="s">
        <v>1256</v>
      </c>
      <c r="D16" s="43">
        <v>0.43</v>
      </c>
      <c r="E16" s="78">
        <f t="shared" si="0"/>
        <v>0.09</v>
      </c>
      <c r="F16" s="78">
        <f t="shared" si="1"/>
        <v>0.52</v>
      </c>
    </row>
    <row r="17" spans="1:6" ht="15.75">
      <c r="A17" s="86" t="s">
        <v>153</v>
      </c>
      <c r="B17" s="139" t="s">
        <v>93</v>
      </c>
      <c r="C17" s="65" t="s">
        <v>1256</v>
      </c>
      <c r="D17" s="43">
        <v>0.45</v>
      </c>
      <c r="E17" s="78">
        <f t="shared" si="0"/>
        <v>0.09</v>
      </c>
      <c r="F17" s="78">
        <f t="shared" si="1"/>
        <v>0.54</v>
      </c>
    </row>
    <row r="18" spans="1:6" ht="15.75">
      <c r="A18" s="86" t="s">
        <v>155</v>
      </c>
      <c r="B18" s="139" t="s">
        <v>94</v>
      </c>
      <c r="C18" s="65" t="s">
        <v>1256</v>
      </c>
      <c r="D18" s="43">
        <v>0.43</v>
      </c>
      <c r="E18" s="78">
        <f t="shared" si="0"/>
        <v>0.09</v>
      </c>
      <c r="F18" s="78">
        <f t="shared" si="1"/>
        <v>0.52</v>
      </c>
    </row>
    <row r="19" spans="1:6" ht="15.75">
      <c r="A19" s="86" t="s">
        <v>301</v>
      </c>
      <c r="B19" s="139" t="s">
        <v>523</v>
      </c>
      <c r="C19" s="378" t="s">
        <v>174</v>
      </c>
      <c r="D19" s="378"/>
      <c r="E19" s="378"/>
      <c r="F19" s="378"/>
    </row>
    <row r="20" spans="1:6">
      <c r="A20" s="294" t="s">
        <v>134</v>
      </c>
      <c r="B20" s="379" t="s">
        <v>554</v>
      </c>
      <c r="C20" s="380"/>
      <c r="D20" s="380"/>
      <c r="E20" s="380"/>
      <c r="F20" s="381"/>
    </row>
    <row r="21" spans="1:6" ht="15.75">
      <c r="A21" s="86" t="s">
        <v>74</v>
      </c>
      <c r="B21" s="89" t="s">
        <v>138</v>
      </c>
      <c r="C21" s="246"/>
      <c r="D21" s="7"/>
      <c r="E21" s="7"/>
      <c r="F21" s="7"/>
    </row>
    <row r="22" spans="1:6" ht="15.75">
      <c r="A22" s="88" t="s">
        <v>611</v>
      </c>
      <c r="B22" s="62" t="s">
        <v>942</v>
      </c>
      <c r="C22" s="91" t="s">
        <v>1216</v>
      </c>
      <c r="D22" s="267">
        <v>2</v>
      </c>
      <c r="E22" s="271" t="s">
        <v>549</v>
      </c>
      <c r="F22" s="267">
        <v>2</v>
      </c>
    </row>
    <row r="23" spans="1:6" ht="15.75">
      <c r="A23" s="88" t="s">
        <v>508</v>
      </c>
      <c r="B23" s="62" t="s">
        <v>943</v>
      </c>
      <c r="C23" s="91" t="s">
        <v>1216</v>
      </c>
      <c r="D23" s="268">
        <v>1</v>
      </c>
      <c r="E23" s="271" t="s">
        <v>549</v>
      </c>
      <c r="F23" s="268">
        <v>1</v>
      </c>
    </row>
    <row r="24" spans="1:6" ht="15.75">
      <c r="A24" s="86" t="s">
        <v>75</v>
      </c>
      <c r="B24" s="89" t="s">
        <v>140</v>
      </c>
      <c r="C24" s="91" t="s">
        <v>1216</v>
      </c>
      <c r="D24" s="92">
        <v>15</v>
      </c>
      <c r="E24" s="92" t="s">
        <v>549</v>
      </c>
      <c r="F24" s="92">
        <v>15</v>
      </c>
    </row>
    <row r="25" spans="1:6" ht="15.75">
      <c r="A25" s="86" t="s">
        <v>160</v>
      </c>
      <c r="B25" s="89" t="s">
        <v>236</v>
      </c>
      <c r="C25" s="91" t="s">
        <v>1216</v>
      </c>
      <c r="D25" s="92">
        <v>2.5</v>
      </c>
      <c r="E25" s="92" t="s">
        <v>549</v>
      </c>
      <c r="F25" s="92">
        <v>2.5</v>
      </c>
    </row>
    <row r="26" spans="1:6" ht="15.75">
      <c r="A26" s="88" t="s">
        <v>625</v>
      </c>
      <c r="B26" s="90" t="s">
        <v>606</v>
      </c>
      <c r="C26" s="91" t="s">
        <v>1216</v>
      </c>
      <c r="D26" s="92">
        <v>0.7</v>
      </c>
      <c r="E26" s="92" t="s">
        <v>549</v>
      </c>
      <c r="F26" s="92">
        <v>0.7</v>
      </c>
    </row>
    <row r="27" spans="1:6" ht="15.75">
      <c r="A27" s="86" t="s">
        <v>162</v>
      </c>
      <c r="B27" s="89" t="s">
        <v>237</v>
      </c>
      <c r="C27" s="91" t="s">
        <v>1216</v>
      </c>
      <c r="D27" s="92">
        <v>1.5</v>
      </c>
      <c r="E27" s="92" t="s">
        <v>549</v>
      </c>
      <c r="F27" s="92">
        <v>1.5</v>
      </c>
    </row>
    <row r="28" spans="1:6" ht="15.75">
      <c r="A28" s="88" t="s">
        <v>656</v>
      </c>
      <c r="B28" s="90" t="s">
        <v>605</v>
      </c>
      <c r="C28" s="91" t="s">
        <v>1216</v>
      </c>
      <c r="D28" s="92">
        <v>0.7</v>
      </c>
      <c r="E28" s="92" t="s">
        <v>549</v>
      </c>
      <c r="F28" s="92">
        <v>0.7</v>
      </c>
    </row>
    <row r="29" spans="1:6" ht="15.75">
      <c r="A29" s="86" t="s">
        <v>233</v>
      </c>
      <c r="B29" s="89" t="s">
        <v>40</v>
      </c>
      <c r="C29" s="91" t="s">
        <v>1216</v>
      </c>
      <c r="D29" s="92">
        <v>1.5</v>
      </c>
      <c r="E29" s="92" t="s">
        <v>549</v>
      </c>
      <c r="F29" s="92">
        <v>1.5</v>
      </c>
    </row>
    <row r="30" spans="1:6" ht="15.75">
      <c r="A30" s="86" t="s">
        <v>313</v>
      </c>
      <c r="B30" s="89" t="s">
        <v>239</v>
      </c>
      <c r="C30" s="91" t="s">
        <v>1216</v>
      </c>
      <c r="D30" s="92">
        <v>0.5</v>
      </c>
      <c r="E30" s="92" t="s">
        <v>549</v>
      </c>
      <c r="F30" s="92">
        <v>0.5</v>
      </c>
    </row>
    <row r="31" spans="1:6" ht="15.75">
      <c r="A31" s="86" t="s">
        <v>314</v>
      </c>
      <c r="B31" s="89" t="s">
        <v>241</v>
      </c>
      <c r="C31" s="91" t="s">
        <v>1216</v>
      </c>
      <c r="D31" s="92">
        <v>4</v>
      </c>
      <c r="E31" s="92" t="s">
        <v>549</v>
      </c>
      <c r="F31" s="92">
        <v>4</v>
      </c>
    </row>
    <row r="32" spans="1:6" ht="30">
      <c r="A32" s="86" t="s">
        <v>315</v>
      </c>
      <c r="B32" s="89" t="s">
        <v>242</v>
      </c>
      <c r="C32" s="91" t="s">
        <v>1216</v>
      </c>
      <c r="D32" s="92">
        <v>3</v>
      </c>
      <c r="E32" s="92" t="s">
        <v>549</v>
      </c>
      <c r="F32" s="92">
        <v>3</v>
      </c>
    </row>
    <row r="33" spans="1:6" ht="30">
      <c r="A33" s="86" t="s">
        <v>316</v>
      </c>
      <c r="B33" s="89" t="s">
        <v>555</v>
      </c>
      <c r="C33" s="91" t="s">
        <v>1216</v>
      </c>
      <c r="D33" s="92">
        <v>7</v>
      </c>
      <c r="E33" s="92" t="s">
        <v>549</v>
      </c>
      <c r="F33" s="92">
        <v>7</v>
      </c>
    </row>
    <row r="34" spans="1:6" ht="15.75">
      <c r="A34" s="86" t="s">
        <v>1544</v>
      </c>
      <c r="B34" s="89" t="s">
        <v>556</v>
      </c>
      <c r="C34" s="91" t="s">
        <v>1216</v>
      </c>
      <c r="D34" s="92">
        <v>1.5</v>
      </c>
      <c r="E34" s="93" t="s">
        <v>549</v>
      </c>
      <c r="F34" s="92">
        <v>1.5</v>
      </c>
    </row>
    <row r="35" spans="1:6" ht="15.75">
      <c r="A35" s="86" t="s">
        <v>1545</v>
      </c>
      <c r="B35" s="89" t="s">
        <v>245</v>
      </c>
      <c r="C35" s="91" t="s">
        <v>1216</v>
      </c>
      <c r="D35" s="92">
        <v>1.5</v>
      </c>
      <c r="E35" s="93" t="s">
        <v>549</v>
      </c>
      <c r="F35" s="92">
        <v>1.5</v>
      </c>
    </row>
    <row r="36" spans="1:6" ht="15.75">
      <c r="A36" s="86" t="s">
        <v>1546</v>
      </c>
      <c r="B36" s="89" t="s">
        <v>246</v>
      </c>
      <c r="C36" s="91" t="s">
        <v>1216</v>
      </c>
      <c r="D36" s="92">
        <v>15</v>
      </c>
      <c r="E36" s="93" t="s">
        <v>549</v>
      </c>
      <c r="F36" s="92">
        <v>15</v>
      </c>
    </row>
    <row r="37" spans="1:6" ht="15.75">
      <c r="A37" s="256" t="s">
        <v>1547</v>
      </c>
      <c r="B37" s="257" t="s">
        <v>557</v>
      </c>
      <c r="C37" s="258" t="s">
        <v>1216</v>
      </c>
      <c r="D37" s="259">
        <v>0.05</v>
      </c>
      <c r="E37" s="259" t="s">
        <v>549</v>
      </c>
      <c r="F37" s="259">
        <v>0.05</v>
      </c>
    </row>
    <row r="39" spans="1:6" ht="15" customHeight="1">
      <c r="A39" s="364" t="s">
        <v>1510</v>
      </c>
      <c r="B39" s="364"/>
      <c r="C39" s="364"/>
      <c r="D39" s="364"/>
      <c r="E39" s="364"/>
      <c r="F39" s="364"/>
    </row>
    <row r="40" spans="1:6">
      <c r="A40" s="364" t="s">
        <v>1522</v>
      </c>
      <c r="B40" s="364"/>
      <c r="C40" s="364"/>
      <c r="D40" s="364"/>
      <c r="E40" s="364"/>
      <c r="F40" s="364"/>
    </row>
  </sheetData>
  <mergeCells count="11">
    <mergeCell ref="A40:F40"/>
    <mergeCell ref="C19:F19"/>
    <mergeCell ref="B1:F1"/>
    <mergeCell ref="B2:F2"/>
    <mergeCell ref="B3:F3"/>
    <mergeCell ref="B4:F4"/>
    <mergeCell ref="A6:F6"/>
    <mergeCell ref="B20:F20"/>
    <mergeCell ref="B12:F12"/>
    <mergeCell ref="B9:F9"/>
    <mergeCell ref="A39:F39"/>
  </mergeCells>
  <pageMargins left="0.78740157480314965" right="0.78740157480314965" top="0.78740157480314965" bottom="0.78740157480314965" header="0.31496062992125984" footer="0.31496062992125984"/>
  <pageSetup paperSize="9" scale="9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37"/>
  <sheetViews>
    <sheetView workbookViewId="0">
      <pane ySplit="8" topLeftCell="A18" activePane="bottomLeft" state="frozen"/>
      <selection pane="bottomLeft" activeCell="E1" sqref="D1:F4"/>
    </sheetView>
  </sheetViews>
  <sheetFormatPr defaultColWidth="9.140625" defaultRowHeight="15"/>
  <cols>
    <col min="1" max="1" width="9.140625" style="8"/>
    <col min="2" max="2" width="59.140625" style="9" customWidth="1"/>
    <col min="3" max="3" width="12.140625" style="9" customWidth="1"/>
    <col min="4" max="4" width="17.5703125" style="9" customWidth="1"/>
    <col min="5" max="5" width="11.42578125" style="9" bestFit="1" customWidth="1"/>
    <col min="6" max="6" width="17.28515625" style="9" customWidth="1"/>
    <col min="7" max="7" width="7.7109375" style="8" customWidth="1"/>
    <col min="8" max="16384" width="9.140625" style="8"/>
  </cols>
  <sheetData>
    <row r="1" spans="1:9">
      <c r="E1" s="358" t="s">
        <v>115</v>
      </c>
      <c r="F1" s="358"/>
    </row>
    <row r="2" spans="1:9">
      <c r="D2" s="358" t="s">
        <v>526</v>
      </c>
      <c r="E2" s="358"/>
      <c r="F2" s="358"/>
    </row>
    <row r="3" spans="1:9">
      <c r="D3" s="358" t="s">
        <v>1635</v>
      </c>
      <c r="E3" s="358"/>
      <c r="F3" s="358"/>
    </row>
    <row r="4" spans="1:9">
      <c r="C4" s="10"/>
      <c r="D4" s="358" t="s">
        <v>1636</v>
      </c>
      <c r="E4" s="358"/>
      <c r="F4" s="358"/>
    </row>
    <row r="5" spans="1:9">
      <c r="C5" s="10"/>
      <c r="D5" s="10"/>
      <c r="E5" s="10"/>
      <c r="F5" s="10"/>
    </row>
    <row r="6" spans="1:9" ht="15.75" customHeight="1">
      <c r="A6" s="388" t="s">
        <v>493</v>
      </c>
      <c r="B6" s="388"/>
      <c r="C6" s="388"/>
      <c r="D6" s="388"/>
      <c r="E6" s="388"/>
      <c r="F6" s="388"/>
    </row>
    <row r="7" spans="1:9" ht="15.75">
      <c r="B7" s="49"/>
      <c r="C7" s="49"/>
      <c r="D7" s="49"/>
      <c r="E7" s="49"/>
      <c r="F7" s="11"/>
    </row>
    <row r="8" spans="1:9" ht="29.25">
      <c r="A8" s="46" t="s">
        <v>0</v>
      </c>
      <c r="B8" s="72" t="s">
        <v>1</v>
      </c>
      <c r="C8" s="72" t="s">
        <v>2</v>
      </c>
      <c r="D8" s="72" t="s">
        <v>530</v>
      </c>
      <c r="E8" s="72" t="s">
        <v>531</v>
      </c>
      <c r="F8" s="72" t="s">
        <v>532</v>
      </c>
    </row>
    <row r="9" spans="1:9">
      <c r="A9" s="287" t="s">
        <v>3</v>
      </c>
      <c r="B9" s="389" t="s">
        <v>542</v>
      </c>
      <c r="C9" s="390"/>
      <c r="D9" s="390"/>
      <c r="E9" s="390"/>
      <c r="F9" s="391"/>
      <c r="I9" s="140"/>
    </row>
    <row r="10" spans="1:9">
      <c r="A10" s="70" t="s">
        <v>4</v>
      </c>
      <c r="B10" s="96" t="s">
        <v>97</v>
      </c>
      <c r="C10" s="13" t="s">
        <v>117</v>
      </c>
      <c r="D10" s="61">
        <v>7.11</v>
      </c>
      <c r="E10" s="99">
        <f t="shared" ref="E10:E17" si="0">ROUND(D10*0.21,2)</f>
        <v>1.49</v>
      </c>
      <c r="F10" s="99">
        <f t="shared" ref="F10:F17" si="1">D10+E10</f>
        <v>8.6</v>
      </c>
    </row>
    <row r="11" spans="1:9">
      <c r="A11" s="70" t="s">
        <v>5</v>
      </c>
      <c r="B11" s="96" t="s">
        <v>98</v>
      </c>
      <c r="C11" s="13" t="s">
        <v>117</v>
      </c>
      <c r="D11" s="61">
        <v>9.9600000000000009</v>
      </c>
      <c r="E11" s="99">
        <f t="shared" si="0"/>
        <v>2.09</v>
      </c>
      <c r="F11" s="99">
        <f t="shared" si="1"/>
        <v>12.05</v>
      </c>
    </row>
    <row r="12" spans="1:9">
      <c r="A12" s="70" t="s">
        <v>6</v>
      </c>
      <c r="B12" s="96" t="s">
        <v>607</v>
      </c>
      <c r="C12" s="13" t="s">
        <v>117</v>
      </c>
      <c r="D12" s="61">
        <v>7.11</v>
      </c>
      <c r="E12" s="99">
        <f t="shared" si="0"/>
        <v>1.49</v>
      </c>
      <c r="F12" s="99">
        <f t="shared" si="1"/>
        <v>8.6</v>
      </c>
    </row>
    <row r="13" spans="1:9">
      <c r="A13" s="63" t="s">
        <v>1341</v>
      </c>
      <c r="B13" s="98" t="s">
        <v>99</v>
      </c>
      <c r="C13" s="13" t="s">
        <v>117</v>
      </c>
      <c r="D13" s="99">
        <v>6.4</v>
      </c>
      <c r="E13" s="99">
        <f t="shared" si="0"/>
        <v>1.34</v>
      </c>
      <c r="F13" s="99">
        <f t="shared" si="1"/>
        <v>7.74</v>
      </c>
    </row>
    <row r="14" spans="1:9">
      <c r="A14" s="70" t="s">
        <v>7</v>
      </c>
      <c r="B14" s="96" t="s">
        <v>100</v>
      </c>
      <c r="C14" s="13" t="s">
        <v>117</v>
      </c>
      <c r="D14" s="61">
        <v>4.2699999999999996</v>
      </c>
      <c r="E14" s="99">
        <f t="shared" si="0"/>
        <v>0.9</v>
      </c>
      <c r="F14" s="99">
        <f t="shared" si="1"/>
        <v>5.17</v>
      </c>
    </row>
    <row r="15" spans="1:9">
      <c r="A15" s="63" t="s">
        <v>1088</v>
      </c>
      <c r="B15" s="98" t="s">
        <v>99</v>
      </c>
      <c r="C15" s="13" t="s">
        <v>117</v>
      </c>
      <c r="D15" s="61">
        <v>3.84</v>
      </c>
      <c r="E15" s="99">
        <f t="shared" si="0"/>
        <v>0.81</v>
      </c>
      <c r="F15" s="99">
        <f t="shared" si="1"/>
        <v>4.6500000000000004</v>
      </c>
    </row>
    <row r="16" spans="1:9" ht="15.75">
      <c r="A16" s="70" t="s">
        <v>190</v>
      </c>
      <c r="B16" s="97" t="s">
        <v>101</v>
      </c>
      <c r="C16" s="13" t="s">
        <v>117</v>
      </c>
      <c r="D16" s="99">
        <v>7.5</v>
      </c>
      <c r="E16" s="99">
        <f t="shared" si="0"/>
        <v>1.58</v>
      </c>
      <c r="F16" s="99">
        <f t="shared" si="1"/>
        <v>9.08</v>
      </c>
    </row>
    <row r="17" spans="1:8" ht="15.75">
      <c r="A17" s="70" t="s">
        <v>618</v>
      </c>
      <c r="B17" s="97" t="s">
        <v>102</v>
      </c>
      <c r="C17" s="13" t="s">
        <v>117</v>
      </c>
      <c r="D17" s="99">
        <v>12.3</v>
      </c>
      <c r="E17" s="99">
        <f t="shared" si="0"/>
        <v>2.58</v>
      </c>
      <c r="F17" s="99">
        <f t="shared" si="1"/>
        <v>14.88</v>
      </c>
    </row>
    <row r="18" spans="1:8" ht="15.75">
      <c r="A18" s="70" t="s">
        <v>619</v>
      </c>
      <c r="B18" s="97" t="s">
        <v>523</v>
      </c>
      <c r="C18" s="14"/>
      <c r="D18" s="385" t="s">
        <v>174</v>
      </c>
      <c r="E18" s="386"/>
      <c r="F18" s="387"/>
    </row>
    <row r="19" spans="1:8">
      <c r="A19" s="287" t="s">
        <v>133</v>
      </c>
      <c r="B19" s="389" t="s">
        <v>103</v>
      </c>
      <c r="C19" s="390"/>
      <c r="D19" s="390"/>
      <c r="E19" s="390"/>
      <c r="F19" s="391"/>
    </row>
    <row r="20" spans="1:8">
      <c r="A20" s="70" t="s">
        <v>68</v>
      </c>
      <c r="B20" s="96" t="s">
        <v>104</v>
      </c>
      <c r="C20" s="13" t="s">
        <v>117</v>
      </c>
      <c r="D20" s="99">
        <v>21.5</v>
      </c>
      <c r="E20" s="99">
        <f>ROUND(D20*0.21,2)</f>
        <v>4.5199999999999996</v>
      </c>
      <c r="F20" s="99">
        <f>D20+E20</f>
        <v>26.02</v>
      </c>
    </row>
    <row r="21" spans="1:8">
      <c r="A21" s="63" t="s">
        <v>629</v>
      </c>
      <c r="B21" s="98" t="s">
        <v>608</v>
      </c>
      <c r="C21" s="13" t="s">
        <v>1254</v>
      </c>
      <c r="D21" s="99">
        <v>0.61</v>
      </c>
      <c r="E21" s="99">
        <f>ROUND(D21*0.21,2)</f>
        <v>0.13</v>
      </c>
      <c r="F21" s="99">
        <f>D21+E21</f>
        <v>0.74</v>
      </c>
    </row>
    <row r="22" spans="1:8">
      <c r="A22" s="63" t="s">
        <v>630</v>
      </c>
      <c r="B22" s="98" t="s">
        <v>105</v>
      </c>
      <c r="C22" s="13" t="s">
        <v>1254</v>
      </c>
      <c r="D22" s="99">
        <v>4.6399999999999997</v>
      </c>
      <c r="E22" s="99">
        <f>ROUND(D22*0.21,2)</f>
        <v>0.97</v>
      </c>
      <c r="F22" s="99">
        <f>D22+E22</f>
        <v>5.6099999999999994</v>
      </c>
    </row>
    <row r="23" spans="1:8">
      <c r="A23" s="70" t="s">
        <v>71</v>
      </c>
      <c r="B23" s="96" t="s">
        <v>106</v>
      </c>
      <c r="C23" s="13" t="s">
        <v>1254</v>
      </c>
      <c r="D23" s="99">
        <v>0.49</v>
      </c>
      <c r="E23" s="99">
        <f>ROUND(D23*0.21,2)</f>
        <v>0.1</v>
      </c>
      <c r="F23" s="99">
        <f>D23+E23</f>
        <v>0.59</v>
      </c>
    </row>
    <row r="24" spans="1:8">
      <c r="A24" s="287" t="s">
        <v>134</v>
      </c>
      <c r="B24" s="389" t="s">
        <v>50</v>
      </c>
      <c r="C24" s="390"/>
      <c r="D24" s="390"/>
      <c r="E24" s="390"/>
      <c r="F24" s="391"/>
    </row>
    <row r="25" spans="1:8">
      <c r="A25" s="70" t="s">
        <v>74</v>
      </c>
      <c r="B25" s="96" t="s">
        <v>107</v>
      </c>
      <c r="C25" s="13" t="s">
        <v>117</v>
      </c>
      <c r="D25" s="99">
        <v>4.2699999999999996</v>
      </c>
      <c r="E25" s="99">
        <f t="shared" ref="E25:E29" si="2">ROUND(D25*0.21,2)</f>
        <v>0.9</v>
      </c>
      <c r="F25" s="99">
        <f t="shared" ref="F25:F29" si="3">D25+E25</f>
        <v>5.17</v>
      </c>
    </row>
    <row r="26" spans="1:8">
      <c r="A26" s="70" t="s">
        <v>75</v>
      </c>
      <c r="B26" s="96" t="s">
        <v>109</v>
      </c>
      <c r="C26" s="13" t="s">
        <v>117</v>
      </c>
      <c r="D26" s="99">
        <v>2.5</v>
      </c>
      <c r="E26" s="99">
        <f t="shared" si="2"/>
        <v>0.53</v>
      </c>
      <c r="F26" s="99">
        <f t="shared" si="3"/>
        <v>3.0300000000000002</v>
      </c>
    </row>
    <row r="27" spans="1:8">
      <c r="A27" s="70" t="s">
        <v>160</v>
      </c>
      <c r="B27" s="96" t="s">
        <v>110</v>
      </c>
      <c r="C27" s="13" t="s">
        <v>117</v>
      </c>
      <c r="D27" s="149">
        <v>18.46</v>
      </c>
      <c r="E27" s="99">
        <f t="shared" si="2"/>
        <v>3.88</v>
      </c>
      <c r="F27" s="99">
        <f t="shared" si="3"/>
        <v>22.34</v>
      </c>
    </row>
    <row r="28" spans="1:8">
      <c r="A28" s="70" t="s">
        <v>162</v>
      </c>
      <c r="B28" s="96" t="s">
        <v>111</v>
      </c>
      <c r="C28" s="13" t="s">
        <v>117</v>
      </c>
      <c r="D28" s="149">
        <v>18.05</v>
      </c>
      <c r="E28" s="99">
        <f t="shared" si="2"/>
        <v>3.79</v>
      </c>
      <c r="F28" s="99">
        <f t="shared" si="3"/>
        <v>21.84</v>
      </c>
    </row>
    <row r="29" spans="1:8">
      <c r="A29" s="70" t="s">
        <v>233</v>
      </c>
      <c r="B29" s="96" t="s">
        <v>112</v>
      </c>
      <c r="C29" s="13" t="s">
        <v>117</v>
      </c>
      <c r="D29" s="149">
        <v>10.77</v>
      </c>
      <c r="E29" s="99">
        <f t="shared" si="2"/>
        <v>2.2599999999999998</v>
      </c>
      <c r="F29" s="99">
        <f t="shared" si="3"/>
        <v>13.03</v>
      </c>
    </row>
    <row r="30" spans="1:8">
      <c r="A30" s="295" t="s">
        <v>135</v>
      </c>
      <c r="B30" s="296" t="s">
        <v>1050</v>
      </c>
      <c r="C30" s="297"/>
      <c r="D30" s="298"/>
      <c r="E30" s="298"/>
      <c r="F30" s="298"/>
    </row>
    <row r="31" spans="1:8" ht="30">
      <c r="A31" s="71" t="s">
        <v>76</v>
      </c>
      <c r="B31" s="357" t="s">
        <v>1616</v>
      </c>
      <c r="C31" s="4" t="s">
        <v>1258</v>
      </c>
      <c r="D31" s="76">
        <v>24.66</v>
      </c>
      <c r="E31" s="76" t="s">
        <v>549</v>
      </c>
      <c r="F31" s="76">
        <v>24.66</v>
      </c>
      <c r="H31" s="58"/>
    </row>
    <row r="32" spans="1:8" ht="30.75">
      <c r="A32" s="71" t="s">
        <v>77</v>
      </c>
      <c r="B32" s="357" t="s">
        <v>1617</v>
      </c>
      <c r="C32" s="4" t="s">
        <v>1258</v>
      </c>
      <c r="D32" s="76">
        <v>26.3</v>
      </c>
      <c r="E32" s="76" t="s">
        <v>549</v>
      </c>
      <c r="F32" s="76">
        <v>26.3</v>
      </c>
      <c r="H32" s="341"/>
    </row>
    <row r="33" spans="1:6" ht="30">
      <c r="A33" s="71" t="s">
        <v>78</v>
      </c>
      <c r="B33" s="357" t="s">
        <v>1051</v>
      </c>
      <c r="C33" s="4" t="s">
        <v>1258</v>
      </c>
      <c r="D33" s="76">
        <v>27.95</v>
      </c>
      <c r="E33" s="76" t="s">
        <v>549</v>
      </c>
      <c r="F33" s="76">
        <v>27.95</v>
      </c>
    </row>
    <row r="35" spans="1:6">
      <c r="A35" s="364"/>
      <c r="B35" s="364"/>
      <c r="C35" s="364"/>
      <c r="D35" s="364"/>
      <c r="E35" s="364"/>
      <c r="F35" s="364"/>
    </row>
    <row r="36" spans="1:6" ht="15" customHeight="1">
      <c r="A36" s="364" t="s">
        <v>1523</v>
      </c>
      <c r="B36" s="364"/>
      <c r="C36" s="364"/>
      <c r="D36" s="364"/>
      <c r="E36" s="364"/>
      <c r="F36" s="364"/>
    </row>
    <row r="37" spans="1:6">
      <c r="A37" s="8" t="s">
        <v>1351</v>
      </c>
    </row>
  </sheetData>
  <mergeCells count="11">
    <mergeCell ref="D18:F18"/>
    <mergeCell ref="A36:F36"/>
    <mergeCell ref="A35:F35"/>
    <mergeCell ref="E1:F1"/>
    <mergeCell ref="D2:F2"/>
    <mergeCell ref="D3:F3"/>
    <mergeCell ref="D4:F4"/>
    <mergeCell ref="A6:F6"/>
    <mergeCell ref="B9:F9"/>
    <mergeCell ref="B19:F19"/>
    <mergeCell ref="B24:F24"/>
  </mergeCells>
  <phoneticPr fontId="33" type="noConversion"/>
  <pageMargins left="1.1811023622047243" right="0.78740157480314965" top="0.78740157480314965" bottom="0.78740157480314965" header="0.31496062992125984" footer="0.31496062992125984"/>
  <pageSetup paperSize="9" scale="8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34"/>
  <sheetViews>
    <sheetView zoomScaleNormal="100" workbookViewId="0">
      <pane ySplit="8" topLeftCell="A9" activePane="bottomLeft" state="frozen"/>
      <selection pane="bottomLeft" activeCell="D1" sqref="D1:F4"/>
    </sheetView>
  </sheetViews>
  <sheetFormatPr defaultRowHeight="15"/>
  <cols>
    <col min="2" max="2" width="64.42578125" customWidth="1"/>
    <col min="3" max="3" width="12.140625" customWidth="1"/>
    <col min="4" max="4" width="14.28515625" customWidth="1"/>
    <col min="5" max="5" width="8.140625" customWidth="1"/>
    <col min="6" max="6" width="15.28515625" customWidth="1"/>
  </cols>
  <sheetData>
    <row r="1" spans="1:6">
      <c r="D1" s="396" t="s">
        <v>146</v>
      </c>
      <c r="E1" s="396"/>
      <c r="F1" s="396"/>
    </row>
    <row r="2" spans="1:6">
      <c r="D2" s="396" t="s">
        <v>526</v>
      </c>
      <c r="E2" s="396"/>
      <c r="F2" s="396"/>
    </row>
    <row r="3" spans="1:6">
      <c r="D3" s="396" t="s">
        <v>1635</v>
      </c>
      <c r="E3" s="396"/>
      <c r="F3" s="396"/>
    </row>
    <row r="4" spans="1:6">
      <c r="D4" s="396" t="s">
        <v>1633</v>
      </c>
      <c r="E4" s="396"/>
      <c r="F4" s="396"/>
    </row>
    <row r="5" spans="1:6">
      <c r="B5" s="9"/>
      <c r="C5" s="10"/>
      <c r="D5" s="10"/>
      <c r="E5" s="10"/>
      <c r="F5" s="10"/>
    </row>
    <row r="6" spans="1:6" ht="15.75" customHeight="1">
      <c r="A6" s="388" t="s">
        <v>494</v>
      </c>
      <c r="B6" s="388"/>
      <c r="C6" s="388"/>
      <c r="D6" s="388"/>
      <c r="E6" s="388"/>
      <c r="F6" s="388"/>
    </row>
    <row r="7" spans="1:6" ht="15.75">
      <c r="B7" s="49"/>
      <c r="C7" s="49"/>
      <c r="D7" s="49"/>
      <c r="E7" s="49"/>
      <c r="F7" s="11"/>
    </row>
    <row r="8" spans="1:6" s="52" customFormat="1" ht="28.5">
      <c r="A8" s="46" t="s">
        <v>0</v>
      </c>
      <c r="B8" s="72" t="s">
        <v>1</v>
      </c>
      <c r="C8" s="42" t="s">
        <v>2</v>
      </c>
      <c r="D8" s="42" t="s">
        <v>530</v>
      </c>
      <c r="E8" s="42" t="s">
        <v>531</v>
      </c>
      <c r="F8" s="42" t="s">
        <v>532</v>
      </c>
    </row>
    <row r="9" spans="1:6">
      <c r="A9" s="133" t="s">
        <v>3</v>
      </c>
      <c r="B9" s="389" t="s">
        <v>116</v>
      </c>
      <c r="C9" s="390"/>
      <c r="D9" s="390"/>
      <c r="E9" s="390"/>
      <c r="F9" s="391"/>
    </row>
    <row r="10" spans="1:6" ht="15" customHeight="1">
      <c r="A10" s="71" t="s">
        <v>4</v>
      </c>
      <c r="B10" s="69" t="s">
        <v>118</v>
      </c>
      <c r="C10" s="84" t="s">
        <v>131</v>
      </c>
      <c r="D10" s="6">
        <v>0.47</v>
      </c>
      <c r="E10" s="38">
        <f>ROUND(D10*0.21,2)</f>
        <v>0.1</v>
      </c>
      <c r="F10" s="38">
        <f>D10+E10</f>
        <v>0.56999999999999995</v>
      </c>
    </row>
    <row r="11" spans="1:6">
      <c r="A11" s="80" t="s">
        <v>5</v>
      </c>
      <c r="B11" s="69" t="s">
        <v>118</v>
      </c>
      <c r="C11" s="84" t="s">
        <v>613</v>
      </c>
      <c r="D11" s="101">
        <v>1.6E-2</v>
      </c>
      <c r="E11" s="101">
        <f>ROUND(D11*0.21,3)</f>
        <v>3.0000000000000001E-3</v>
      </c>
      <c r="F11" s="101">
        <f t="shared" ref="F11:F20" si="0">D11+E11</f>
        <v>1.9E-2</v>
      </c>
    </row>
    <row r="12" spans="1:6">
      <c r="A12" s="71" t="s">
        <v>6</v>
      </c>
      <c r="B12" s="89" t="s">
        <v>118</v>
      </c>
      <c r="C12" s="13" t="s">
        <v>615</v>
      </c>
      <c r="D12" s="101">
        <v>7.0000000000000001E-3</v>
      </c>
      <c r="E12" s="101">
        <f>ROUND(D12*0.21,3)</f>
        <v>1E-3</v>
      </c>
      <c r="F12" s="101">
        <f t="shared" si="0"/>
        <v>8.0000000000000002E-3</v>
      </c>
    </row>
    <row r="13" spans="1:6">
      <c r="A13" s="71" t="s">
        <v>7</v>
      </c>
      <c r="B13" s="69" t="s">
        <v>119</v>
      </c>
      <c r="C13" s="84" t="s">
        <v>613</v>
      </c>
      <c r="D13" s="6">
        <v>0.03</v>
      </c>
      <c r="E13" s="38">
        <f t="shared" ref="E13:E20" si="1">ROUND(D13*0.21,2)</f>
        <v>0.01</v>
      </c>
      <c r="F13" s="38">
        <f t="shared" si="0"/>
        <v>0.04</v>
      </c>
    </row>
    <row r="14" spans="1:6">
      <c r="A14" s="71" t="s">
        <v>190</v>
      </c>
      <c r="B14" s="69" t="s">
        <v>120</v>
      </c>
      <c r="C14" s="84" t="s">
        <v>616</v>
      </c>
      <c r="D14" s="6">
        <v>0.88</v>
      </c>
      <c r="E14" s="38">
        <f t="shared" si="1"/>
        <v>0.18</v>
      </c>
      <c r="F14" s="38">
        <f t="shared" si="0"/>
        <v>1.06</v>
      </c>
    </row>
    <row r="15" spans="1:6">
      <c r="A15" s="71" t="s">
        <v>618</v>
      </c>
      <c r="B15" s="89" t="s">
        <v>121</v>
      </c>
      <c r="C15" s="13" t="s">
        <v>131</v>
      </c>
      <c r="D15" s="6">
        <v>2.27</v>
      </c>
      <c r="E15" s="38">
        <f t="shared" si="1"/>
        <v>0.48</v>
      </c>
      <c r="F15" s="38">
        <f t="shared" si="0"/>
        <v>2.75</v>
      </c>
    </row>
    <row r="16" spans="1:6">
      <c r="A16" s="71" t="s">
        <v>619</v>
      </c>
      <c r="B16" s="69" t="s">
        <v>121</v>
      </c>
      <c r="C16" s="84" t="s">
        <v>613</v>
      </c>
      <c r="D16" s="6">
        <v>7.0000000000000007E-2</v>
      </c>
      <c r="E16" s="38">
        <f t="shared" si="1"/>
        <v>0.01</v>
      </c>
      <c r="F16" s="38">
        <f t="shared" si="0"/>
        <v>0.08</v>
      </c>
    </row>
    <row r="17" spans="1:7">
      <c r="A17" s="71" t="s">
        <v>620</v>
      </c>
      <c r="B17" s="69" t="s">
        <v>121</v>
      </c>
      <c r="C17" s="84" t="s">
        <v>615</v>
      </c>
      <c r="D17" s="6">
        <v>3.0000000000000001E-3</v>
      </c>
      <c r="E17" s="101">
        <f>ROUND(D17*0.21,3)</f>
        <v>1E-3</v>
      </c>
      <c r="F17" s="101">
        <f t="shared" si="0"/>
        <v>4.0000000000000001E-3</v>
      </c>
    </row>
    <row r="18" spans="1:7" ht="45">
      <c r="A18" s="71" t="s">
        <v>621</v>
      </c>
      <c r="B18" s="89" t="s">
        <v>524</v>
      </c>
      <c r="C18" s="13" t="s">
        <v>617</v>
      </c>
      <c r="D18" s="6">
        <v>0.36</v>
      </c>
      <c r="E18" s="38">
        <f t="shared" si="1"/>
        <v>0.08</v>
      </c>
      <c r="F18" s="38">
        <f t="shared" si="0"/>
        <v>0.44</v>
      </c>
    </row>
    <row r="19" spans="1:7">
      <c r="A19" s="71" t="s">
        <v>622</v>
      </c>
      <c r="B19" s="69" t="s">
        <v>122</v>
      </c>
      <c r="C19" s="84" t="s">
        <v>131</v>
      </c>
      <c r="D19" s="6">
        <v>2.44</v>
      </c>
      <c r="E19" s="38">
        <f t="shared" si="1"/>
        <v>0.51</v>
      </c>
      <c r="F19" s="38">
        <f t="shared" si="0"/>
        <v>2.95</v>
      </c>
    </row>
    <row r="20" spans="1:7">
      <c r="A20" s="71" t="s">
        <v>623</v>
      </c>
      <c r="B20" s="69" t="s">
        <v>123</v>
      </c>
      <c r="C20" s="84" t="s">
        <v>615</v>
      </c>
      <c r="D20" s="6">
        <v>0.08</v>
      </c>
      <c r="E20" s="38">
        <f t="shared" si="1"/>
        <v>0.02</v>
      </c>
      <c r="F20" s="38">
        <f t="shared" si="0"/>
        <v>0.1</v>
      </c>
    </row>
    <row r="21" spans="1:7">
      <c r="A21" s="71" t="s">
        <v>624</v>
      </c>
      <c r="B21" s="89" t="s">
        <v>523</v>
      </c>
      <c r="C21" s="193"/>
      <c r="D21" s="392" t="s">
        <v>174</v>
      </c>
      <c r="E21" s="393"/>
      <c r="F21" s="394"/>
    </row>
    <row r="22" spans="1:7">
      <c r="A22" s="133" t="s">
        <v>133</v>
      </c>
      <c r="B22" s="389" t="s">
        <v>124</v>
      </c>
      <c r="C22" s="390"/>
      <c r="D22" s="390"/>
      <c r="E22" s="390"/>
      <c r="F22" s="391"/>
    </row>
    <row r="23" spans="1:7" ht="30">
      <c r="A23" s="71" t="s">
        <v>68</v>
      </c>
      <c r="B23" s="69" t="s">
        <v>126</v>
      </c>
      <c r="C23" s="84" t="s">
        <v>612</v>
      </c>
      <c r="D23" s="101">
        <v>3.0000000000000001E-3</v>
      </c>
      <c r="E23" s="101">
        <f>D23*0.21</f>
        <v>6.3000000000000003E-4</v>
      </c>
      <c r="F23" s="101">
        <f t="shared" ref="F23:F25" si="2">D23+E23</f>
        <v>3.63E-3</v>
      </c>
      <c r="G23" s="141"/>
    </row>
    <row r="24" spans="1:7" ht="30">
      <c r="A24" s="71" t="s">
        <v>71</v>
      </c>
      <c r="B24" s="69" t="s">
        <v>126</v>
      </c>
      <c r="C24" s="84" t="s">
        <v>613</v>
      </c>
      <c r="D24" s="38">
        <v>0.08</v>
      </c>
      <c r="E24" s="38">
        <f>D24*0.21</f>
        <v>1.6799999999999999E-2</v>
      </c>
      <c r="F24" s="38">
        <f t="shared" si="2"/>
        <v>9.6799999999999997E-2</v>
      </c>
      <c r="G24" s="141"/>
    </row>
    <row r="25" spans="1:7" ht="30">
      <c r="A25" s="71" t="s">
        <v>192</v>
      </c>
      <c r="B25" s="69" t="s">
        <v>126</v>
      </c>
      <c r="C25" s="84" t="s">
        <v>131</v>
      </c>
      <c r="D25" s="38">
        <v>2.42</v>
      </c>
      <c r="E25" s="38">
        <f>D25*0.21</f>
        <v>0.50819999999999999</v>
      </c>
      <c r="F25" s="38">
        <f t="shared" si="2"/>
        <v>2.9281999999999999</v>
      </c>
      <c r="G25" s="141"/>
    </row>
    <row r="26" spans="1:7">
      <c r="A26" s="133" t="s">
        <v>134</v>
      </c>
      <c r="B26" s="389" t="s">
        <v>127</v>
      </c>
      <c r="C26" s="390"/>
      <c r="D26" s="390"/>
      <c r="E26" s="390"/>
      <c r="F26" s="391"/>
    </row>
    <row r="27" spans="1:7" ht="30">
      <c r="A27" s="71" t="s">
        <v>74</v>
      </c>
      <c r="B27" s="69" t="s">
        <v>128</v>
      </c>
      <c r="C27" s="84" t="s">
        <v>1259</v>
      </c>
      <c r="D27" s="101">
        <v>3.0000000000000001E-3</v>
      </c>
      <c r="E27" s="101">
        <f>ROUND(D27*0.21,3)</f>
        <v>1E-3</v>
      </c>
      <c r="F27" s="101">
        <f>D27+E27</f>
        <v>4.0000000000000001E-3</v>
      </c>
    </row>
    <row r="28" spans="1:7" ht="30">
      <c r="A28" s="71" t="s">
        <v>75</v>
      </c>
      <c r="B28" s="69" t="s">
        <v>128</v>
      </c>
      <c r="C28" s="84" t="s">
        <v>1260</v>
      </c>
      <c r="D28" s="101">
        <v>8.3000000000000004E-2</v>
      </c>
      <c r="E28" s="101">
        <f>ROUND(D28*0.21,3)</f>
        <v>1.7000000000000001E-2</v>
      </c>
      <c r="F28" s="38">
        <f>D28+E28</f>
        <v>0.1</v>
      </c>
    </row>
    <row r="29" spans="1:7" ht="30">
      <c r="A29" s="71" t="s">
        <v>160</v>
      </c>
      <c r="B29" s="69" t="s">
        <v>128</v>
      </c>
      <c r="C29" s="84" t="s">
        <v>616</v>
      </c>
      <c r="D29" s="38">
        <v>2.48</v>
      </c>
      <c r="E29" s="38">
        <f>ROUND(D29*0.21,2)</f>
        <v>0.52</v>
      </c>
      <c r="F29" s="38">
        <f>D29+E29</f>
        <v>3</v>
      </c>
    </row>
    <row r="30" spans="1:7">
      <c r="A30" s="133" t="s">
        <v>135</v>
      </c>
      <c r="B30" s="389" t="s">
        <v>129</v>
      </c>
      <c r="C30" s="390"/>
      <c r="D30" s="390"/>
      <c r="E30" s="390"/>
      <c r="F30" s="391"/>
    </row>
    <row r="31" spans="1:7">
      <c r="A31" s="71" t="s">
        <v>76</v>
      </c>
      <c r="B31" s="69" t="s">
        <v>130</v>
      </c>
      <c r="C31" s="84" t="s">
        <v>612</v>
      </c>
      <c r="D31" s="101">
        <v>6.0000000000000001E-3</v>
      </c>
      <c r="E31" s="101">
        <f>ROUND(D31*0.21,3)</f>
        <v>1E-3</v>
      </c>
      <c r="F31" s="101">
        <f>D31+E31</f>
        <v>7.0000000000000001E-3</v>
      </c>
    </row>
    <row r="32" spans="1:7">
      <c r="A32" s="71" t="s">
        <v>77</v>
      </c>
      <c r="B32" s="69" t="s">
        <v>130</v>
      </c>
      <c r="C32" s="84" t="s">
        <v>1261</v>
      </c>
      <c r="D32" s="38">
        <v>4.05</v>
      </c>
      <c r="E32" s="38">
        <f>ROUND(D32*0.21,2)</f>
        <v>0.85</v>
      </c>
      <c r="F32" s="38">
        <f>D32+E32</f>
        <v>4.8999999999999995</v>
      </c>
    </row>
    <row r="34" spans="1:6">
      <c r="A34" s="364" t="s">
        <v>1510</v>
      </c>
      <c r="B34" s="364"/>
      <c r="C34" s="364"/>
      <c r="D34" s="364"/>
      <c r="E34" s="364"/>
      <c r="F34" s="364"/>
    </row>
  </sheetData>
  <mergeCells count="11">
    <mergeCell ref="D1:F1"/>
    <mergeCell ref="D4:F4"/>
    <mergeCell ref="A6:F6"/>
    <mergeCell ref="B9:F9"/>
    <mergeCell ref="D2:F2"/>
    <mergeCell ref="D3:F3"/>
    <mergeCell ref="A34:F34"/>
    <mergeCell ref="D21:F21"/>
    <mergeCell ref="B26:F26"/>
    <mergeCell ref="B30:F30"/>
    <mergeCell ref="B22:F22"/>
  </mergeCells>
  <pageMargins left="1.1811023622047245" right="0.78740157480314965" top="0.78740157480314965" bottom="0.78740157480314965" header="0.31496062992125984" footer="0.31496062992125984"/>
  <pageSetup paperSize="9" scale="8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28"/>
  <sheetViews>
    <sheetView workbookViewId="0">
      <selection activeCell="D1" sqref="D1:F4"/>
    </sheetView>
  </sheetViews>
  <sheetFormatPr defaultColWidth="9.140625" defaultRowHeight="15"/>
  <cols>
    <col min="1" max="1" width="12.7109375" style="1" bestFit="1" customWidth="1"/>
    <col min="2" max="2" width="51.28515625" style="1" customWidth="1"/>
    <col min="3" max="3" width="16.140625" style="1" customWidth="1"/>
    <col min="4" max="4" width="14.5703125" style="1" customWidth="1"/>
    <col min="5" max="5" width="9.140625" style="1"/>
    <col min="6" max="6" width="12.85546875" style="1" customWidth="1"/>
    <col min="7" max="7" width="4.28515625" style="1" customWidth="1"/>
    <col min="8" max="16384" width="9.140625" style="1"/>
  </cols>
  <sheetData>
    <row r="1" spans="1:7">
      <c r="D1" s="355"/>
      <c r="E1" s="396" t="s">
        <v>147</v>
      </c>
      <c r="F1" s="396"/>
      <c r="G1" s="57"/>
    </row>
    <row r="2" spans="1:7">
      <c r="D2" s="396" t="s">
        <v>526</v>
      </c>
      <c r="E2" s="396"/>
      <c r="F2" s="396"/>
      <c r="G2" s="57"/>
    </row>
    <row r="3" spans="1:7">
      <c r="D3" s="396" t="s">
        <v>1635</v>
      </c>
      <c r="E3" s="396"/>
      <c r="F3" s="396"/>
      <c r="G3" s="57"/>
    </row>
    <row r="4" spans="1:7">
      <c r="D4" s="396" t="s">
        <v>1633</v>
      </c>
      <c r="E4" s="396"/>
      <c r="F4" s="396"/>
      <c r="G4" s="57"/>
    </row>
    <row r="6" spans="1:7" ht="15.75">
      <c r="B6" s="359" t="s">
        <v>495</v>
      </c>
      <c r="C6" s="359"/>
      <c r="D6" s="359"/>
      <c r="E6" s="359"/>
      <c r="F6" s="359"/>
      <c r="G6" s="16"/>
    </row>
    <row r="7" spans="1:7" ht="15.75">
      <c r="B7" s="16"/>
      <c r="C7" s="16"/>
      <c r="D7" s="16"/>
      <c r="E7" s="16"/>
      <c r="F7" s="17"/>
      <c r="G7" s="17"/>
    </row>
    <row r="8" spans="1:7" ht="42.75">
      <c r="A8" s="46" t="s">
        <v>0</v>
      </c>
      <c r="B8" s="72" t="s">
        <v>1</v>
      </c>
      <c r="C8" s="105" t="s">
        <v>2</v>
      </c>
      <c r="D8" s="105" t="s">
        <v>530</v>
      </c>
      <c r="E8" s="105" t="s">
        <v>531</v>
      </c>
      <c r="F8" s="105" t="s">
        <v>532</v>
      </c>
      <c r="G8" s="145"/>
    </row>
    <row r="9" spans="1:7">
      <c r="A9" s="299" t="s">
        <v>3</v>
      </c>
      <c r="B9" s="389" t="s">
        <v>137</v>
      </c>
      <c r="C9" s="390"/>
      <c r="D9" s="390" t="s">
        <v>113</v>
      </c>
      <c r="E9" s="390"/>
      <c r="F9" s="391"/>
      <c r="G9" s="145"/>
    </row>
    <row r="10" spans="1:7">
      <c r="A10" s="71" t="s">
        <v>4</v>
      </c>
      <c r="B10" s="62" t="s">
        <v>138</v>
      </c>
      <c r="C10" s="6"/>
      <c r="D10" s="6"/>
      <c r="E10" s="6"/>
      <c r="F10" s="6"/>
      <c r="G10" s="147"/>
    </row>
    <row r="11" spans="1:7">
      <c r="A11" s="62" t="s">
        <v>1068</v>
      </c>
      <c r="B11" s="103" t="s">
        <v>942</v>
      </c>
      <c r="C11" s="6" t="s">
        <v>1216</v>
      </c>
      <c r="D11" s="38">
        <v>2</v>
      </c>
      <c r="E11" s="6" t="s">
        <v>539</v>
      </c>
      <c r="F11" s="38">
        <v>2</v>
      </c>
      <c r="G11" s="147"/>
    </row>
    <row r="12" spans="1:7">
      <c r="A12" s="82" t="s">
        <v>1069</v>
      </c>
      <c r="B12" s="103" t="s">
        <v>943</v>
      </c>
      <c r="C12" s="6" t="s">
        <v>1216</v>
      </c>
      <c r="D12" s="38">
        <v>1</v>
      </c>
      <c r="E12" s="6" t="s">
        <v>539</v>
      </c>
      <c r="F12" s="38">
        <v>1</v>
      </c>
      <c r="G12" s="147"/>
    </row>
    <row r="13" spans="1:7">
      <c r="A13" s="71" t="s">
        <v>5</v>
      </c>
      <c r="B13" s="62" t="s">
        <v>140</v>
      </c>
      <c r="C13" s="6" t="s">
        <v>1216</v>
      </c>
      <c r="D13" s="6">
        <v>2.85</v>
      </c>
      <c r="E13" s="6" t="s">
        <v>539</v>
      </c>
      <c r="F13" s="6">
        <v>2.85</v>
      </c>
      <c r="G13" s="147"/>
    </row>
    <row r="14" spans="1:7">
      <c r="A14" s="71" t="s">
        <v>6</v>
      </c>
      <c r="B14" s="62" t="s">
        <v>141</v>
      </c>
      <c r="C14" s="6" t="s">
        <v>1216</v>
      </c>
      <c r="D14" s="6">
        <v>0.56999999999999995</v>
      </c>
      <c r="E14" s="6" t="s">
        <v>539</v>
      </c>
      <c r="F14" s="6">
        <v>0.56999999999999995</v>
      </c>
      <c r="G14" s="147"/>
    </row>
    <row r="15" spans="1:7">
      <c r="A15" s="80" t="s">
        <v>7</v>
      </c>
      <c r="B15" s="62" t="s">
        <v>142</v>
      </c>
      <c r="C15" s="6" t="s">
        <v>1216</v>
      </c>
      <c r="D15" s="6">
        <v>0.85</v>
      </c>
      <c r="E15" s="6" t="s">
        <v>539</v>
      </c>
      <c r="F15" s="6">
        <v>0.85</v>
      </c>
      <c r="G15" s="147"/>
    </row>
    <row r="16" spans="1:7">
      <c r="A16" s="71" t="s">
        <v>190</v>
      </c>
      <c r="B16" s="62" t="s">
        <v>143</v>
      </c>
      <c r="C16" s="6" t="s">
        <v>1216</v>
      </c>
      <c r="D16" s="6">
        <v>0.28000000000000003</v>
      </c>
      <c r="E16" s="6" t="s">
        <v>539</v>
      </c>
      <c r="F16" s="6">
        <v>0.28000000000000003</v>
      </c>
      <c r="G16" s="147"/>
    </row>
    <row r="17" spans="1:7">
      <c r="A17" s="71" t="s">
        <v>618</v>
      </c>
      <c r="B17" s="62" t="s">
        <v>144</v>
      </c>
      <c r="C17" s="6" t="s">
        <v>1216</v>
      </c>
      <c r="D17" s="6">
        <v>2.13</v>
      </c>
      <c r="E17" s="6" t="s">
        <v>539</v>
      </c>
      <c r="F17" s="6">
        <v>2.13</v>
      </c>
      <c r="G17" s="147"/>
    </row>
    <row r="18" spans="1:7">
      <c r="A18" s="71" t="s">
        <v>619</v>
      </c>
      <c r="B18" s="62" t="s">
        <v>40</v>
      </c>
      <c r="C18" s="6" t="s">
        <v>1216</v>
      </c>
      <c r="D18" s="6">
        <v>0.71</v>
      </c>
      <c r="E18" s="6" t="s">
        <v>539</v>
      </c>
      <c r="F18" s="6">
        <v>0.71</v>
      </c>
      <c r="G18" s="147"/>
    </row>
    <row r="19" spans="1:7">
      <c r="A19" s="71" t="s">
        <v>620</v>
      </c>
      <c r="B19" s="63" t="s">
        <v>43</v>
      </c>
      <c r="C19" s="6" t="s">
        <v>1216</v>
      </c>
      <c r="D19" s="6">
        <v>0.7</v>
      </c>
      <c r="E19" s="6" t="s">
        <v>539</v>
      </c>
      <c r="F19" s="38">
        <v>0.7</v>
      </c>
      <c r="G19" s="147"/>
    </row>
    <row r="20" spans="1:7">
      <c r="A20" s="80" t="s">
        <v>621</v>
      </c>
      <c r="B20" s="63" t="s">
        <v>944</v>
      </c>
      <c r="C20" s="6" t="s">
        <v>1216</v>
      </c>
      <c r="D20" s="38">
        <v>2</v>
      </c>
      <c r="E20" s="38" t="s">
        <v>539</v>
      </c>
      <c r="F20" s="38">
        <v>2</v>
      </c>
      <c r="G20" s="147"/>
    </row>
    <row r="21" spans="1:7">
      <c r="A21" s="133" t="s">
        <v>133</v>
      </c>
      <c r="B21" s="389" t="s">
        <v>542</v>
      </c>
      <c r="C21" s="390"/>
      <c r="D21" s="390"/>
      <c r="E21" s="390"/>
      <c r="F21" s="391"/>
      <c r="G21" s="145"/>
    </row>
    <row r="22" spans="1:7">
      <c r="A22" s="260" t="s">
        <v>68</v>
      </c>
      <c r="B22" s="63" t="s">
        <v>543</v>
      </c>
      <c r="C22" s="68" t="s">
        <v>117</v>
      </c>
      <c r="D22" s="68">
        <v>7.11</v>
      </c>
      <c r="E22" s="149">
        <f>ROUND(D22*0.21,2)</f>
        <v>1.49</v>
      </c>
      <c r="F22" s="149">
        <f>D22+E22</f>
        <v>8.6</v>
      </c>
      <c r="G22" s="162"/>
    </row>
    <row r="23" spans="1:7">
      <c r="A23" s="70" t="s">
        <v>71</v>
      </c>
      <c r="B23" s="63" t="s">
        <v>145</v>
      </c>
      <c r="C23" s="68" t="s">
        <v>1210</v>
      </c>
      <c r="D23" s="68">
        <v>1.42</v>
      </c>
      <c r="E23" s="149">
        <f>ROUND(D23*0.21,2)</f>
        <v>0.3</v>
      </c>
      <c r="F23" s="149">
        <f>D23+E23</f>
        <v>1.72</v>
      </c>
      <c r="G23" s="146"/>
    </row>
    <row r="24" spans="1:7">
      <c r="A24" s="71" t="s">
        <v>192</v>
      </c>
      <c r="B24" s="62" t="s">
        <v>523</v>
      </c>
      <c r="C24" s="385" t="s">
        <v>541</v>
      </c>
      <c r="D24" s="386"/>
      <c r="E24" s="386"/>
      <c r="F24" s="387"/>
      <c r="G24" s="148"/>
    </row>
    <row r="27" spans="1:7">
      <c r="A27" s="1" t="s">
        <v>540</v>
      </c>
    </row>
    <row r="28" spans="1:7">
      <c r="A28" s="364" t="s">
        <v>1511</v>
      </c>
      <c r="B28" s="364"/>
      <c r="C28" s="364"/>
      <c r="D28" s="364"/>
      <c r="E28" s="364"/>
      <c r="F28" s="364"/>
      <c r="G28" s="143"/>
    </row>
  </sheetData>
  <mergeCells count="9">
    <mergeCell ref="A28:F28"/>
    <mergeCell ref="B6:F6"/>
    <mergeCell ref="E1:F1"/>
    <mergeCell ref="D2:F2"/>
    <mergeCell ref="D3:F3"/>
    <mergeCell ref="D4:F4"/>
    <mergeCell ref="B9:F9"/>
    <mergeCell ref="B21:F21"/>
    <mergeCell ref="C24:F24"/>
  </mergeCells>
  <phoneticPr fontId="33" type="noConversion"/>
  <pageMargins left="1.1811023622047245" right="0.78740157480314965" top="0.78740157480314965" bottom="0.78740157480314965" header="0.31496062992125984" footer="0.31496062992125984"/>
  <pageSetup paperSize="9" scale="7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37"/>
  <sheetViews>
    <sheetView workbookViewId="0">
      <selection activeCell="D1" sqref="D1:F4"/>
    </sheetView>
  </sheetViews>
  <sheetFormatPr defaultRowHeight="15"/>
  <cols>
    <col min="1" max="1" width="13.5703125" style="1" customWidth="1"/>
    <col min="2" max="2" width="56" style="106" customWidth="1"/>
    <col min="3" max="3" width="18.7109375" customWidth="1"/>
    <col min="4" max="4" width="16" customWidth="1"/>
    <col min="5" max="5" width="10.7109375" customWidth="1"/>
    <col min="6" max="6" width="15.85546875" customWidth="1"/>
  </cols>
  <sheetData>
    <row r="1" spans="1:6">
      <c r="D1" s="396" t="s">
        <v>527</v>
      </c>
      <c r="E1" s="396"/>
      <c r="F1" s="396"/>
    </row>
    <row r="2" spans="1:6">
      <c r="D2" s="396" t="s">
        <v>526</v>
      </c>
      <c r="E2" s="396"/>
      <c r="F2" s="396"/>
    </row>
    <row r="3" spans="1:6">
      <c r="D3" s="396" t="s">
        <v>1635</v>
      </c>
      <c r="E3" s="396"/>
      <c r="F3" s="396"/>
    </row>
    <row r="4" spans="1:6">
      <c r="D4" s="396" t="s">
        <v>1633</v>
      </c>
      <c r="E4" s="396"/>
      <c r="F4" s="396"/>
    </row>
    <row r="6" spans="1:6" ht="15.75" customHeight="1">
      <c r="A6" s="359" t="s">
        <v>496</v>
      </c>
      <c r="B6" s="359"/>
      <c r="C6" s="359"/>
      <c r="D6" s="359"/>
      <c r="E6" s="359"/>
      <c r="F6" s="359"/>
    </row>
    <row r="7" spans="1:6" ht="15.75">
      <c r="A7" s="18"/>
    </row>
    <row r="8" spans="1:6" ht="29.25">
      <c r="A8" s="46" t="s">
        <v>0</v>
      </c>
      <c r="B8" s="107" t="s">
        <v>1</v>
      </c>
      <c r="C8" s="72" t="s">
        <v>2</v>
      </c>
      <c r="D8" s="72" t="s">
        <v>530</v>
      </c>
      <c r="E8" s="72" t="s">
        <v>531</v>
      </c>
      <c r="F8" s="72" t="s">
        <v>532</v>
      </c>
    </row>
    <row r="9" spans="1:6">
      <c r="A9" s="275" t="s">
        <v>3</v>
      </c>
      <c r="B9" s="301" t="s">
        <v>148</v>
      </c>
      <c r="C9" s="302"/>
      <c r="D9" s="303"/>
      <c r="E9" s="291"/>
      <c r="F9" s="291"/>
    </row>
    <row r="10" spans="1:6">
      <c r="A10" s="70" t="s">
        <v>4</v>
      </c>
      <c r="B10" s="278" t="s">
        <v>149</v>
      </c>
      <c r="C10" s="224" t="s">
        <v>117</v>
      </c>
      <c r="D10" s="149">
        <v>20</v>
      </c>
      <c r="E10" s="149">
        <f t="shared" ref="E10:E18" si="0">ROUND(D10*0.21,2)</f>
        <v>4.2</v>
      </c>
      <c r="F10" s="149">
        <f t="shared" ref="F10:F19" si="1">D10+E10</f>
        <v>24.2</v>
      </c>
    </row>
    <row r="11" spans="1:6">
      <c r="A11" s="70" t="s">
        <v>5</v>
      </c>
      <c r="B11" s="278" t="s">
        <v>150</v>
      </c>
      <c r="C11" s="224" t="s">
        <v>117</v>
      </c>
      <c r="D11" s="149">
        <v>20</v>
      </c>
      <c r="E11" s="149">
        <f t="shared" si="0"/>
        <v>4.2</v>
      </c>
      <c r="F11" s="149">
        <f t="shared" si="1"/>
        <v>24.2</v>
      </c>
    </row>
    <row r="12" spans="1:6">
      <c r="A12" s="70" t="s">
        <v>6</v>
      </c>
      <c r="B12" s="278" t="s">
        <v>152</v>
      </c>
      <c r="C12" s="224" t="s">
        <v>117</v>
      </c>
      <c r="D12" s="149">
        <v>31</v>
      </c>
      <c r="E12" s="68">
        <f t="shared" si="0"/>
        <v>6.51</v>
      </c>
      <c r="F12" s="68">
        <f t="shared" si="1"/>
        <v>37.51</v>
      </c>
    </row>
    <row r="13" spans="1:6">
      <c r="A13" s="70" t="s">
        <v>7</v>
      </c>
      <c r="B13" s="278" t="s">
        <v>154</v>
      </c>
      <c r="C13" s="224" t="s">
        <v>117</v>
      </c>
      <c r="D13" s="149">
        <v>21</v>
      </c>
      <c r="E13" s="68">
        <f t="shared" si="0"/>
        <v>4.41</v>
      </c>
      <c r="F13" s="68">
        <f t="shared" si="1"/>
        <v>25.41</v>
      </c>
    </row>
    <row r="14" spans="1:6">
      <c r="A14" s="70" t="s">
        <v>190</v>
      </c>
      <c r="B14" s="278" t="s">
        <v>156</v>
      </c>
      <c r="C14" s="224" t="s">
        <v>117</v>
      </c>
      <c r="D14" s="149">
        <v>22</v>
      </c>
      <c r="E14" s="68">
        <f t="shared" si="0"/>
        <v>4.62</v>
      </c>
      <c r="F14" s="68">
        <f t="shared" si="1"/>
        <v>26.62</v>
      </c>
    </row>
    <row r="15" spans="1:6">
      <c r="A15" s="274" t="s">
        <v>133</v>
      </c>
      <c r="B15" s="304" t="s">
        <v>157</v>
      </c>
      <c r="C15" s="305"/>
      <c r="D15" s="306"/>
      <c r="E15" s="307"/>
      <c r="F15" s="307"/>
    </row>
    <row r="16" spans="1:6" ht="18">
      <c r="A16" s="71" t="s">
        <v>68</v>
      </c>
      <c r="B16" s="108" t="s">
        <v>158</v>
      </c>
      <c r="C16" s="66" t="s">
        <v>1262</v>
      </c>
      <c r="D16" s="38">
        <v>0.2</v>
      </c>
      <c r="E16" s="6">
        <f t="shared" si="0"/>
        <v>0.04</v>
      </c>
      <c r="F16" s="6">
        <f t="shared" si="1"/>
        <v>0.24000000000000002</v>
      </c>
    </row>
    <row r="17" spans="1:6">
      <c r="A17" s="71" t="s">
        <v>71</v>
      </c>
      <c r="B17" s="108" t="s">
        <v>159</v>
      </c>
      <c r="C17" s="66" t="s">
        <v>117</v>
      </c>
      <c r="D17" s="38">
        <v>2.85</v>
      </c>
      <c r="E17" s="38">
        <f t="shared" si="0"/>
        <v>0.6</v>
      </c>
      <c r="F17" s="38">
        <f t="shared" si="1"/>
        <v>3.45</v>
      </c>
    </row>
    <row r="18" spans="1:6">
      <c r="A18" s="71" t="s">
        <v>192</v>
      </c>
      <c r="B18" s="108" t="s">
        <v>161</v>
      </c>
      <c r="C18" s="66" t="s">
        <v>117</v>
      </c>
      <c r="D18" s="38">
        <v>2.85</v>
      </c>
      <c r="E18" s="38">
        <f t="shared" si="0"/>
        <v>0.6</v>
      </c>
      <c r="F18" s="38">
        <f t="shared" si="1"/>
        <v>3.45</v>
      </c>
    </row>
    <row r="19" spans="1:6" ht="18">
      <c r="A19" s="71" t="s">
        <v>151</v>
      </c>
      <c r="B19" s="108" t="s">
        <v>163</v>
      </c>
      <c r="C19" s="66" t="s">
        <v>1262</v>
      </c>
      <c r="D19" s="38">
        <v>0.02</v>
      </c>
      <c r="E19" s="101">
        <f>ROUND(D19*0.21,3)</f>
        <v>4.0000000000000001E-3</v>
      </c>
      <c r="F19" s="101">
        <f t="shared" si="1"/>
        <v>2.4E-2</v>
      </c>
    </row>
    <row r="20" spans="1:6" ht="15.75" customHeight="1">
      <c r="A20" s="71" t="s">
        <v>153</v>
      </c>
      <c r="B20" s="108" t="s">
        <v>523</v>
      </c>
      <c r="C20" s="397" t="s">
        <v>174</v>
      </c>
      <c r="D20" s="398"/>
      <c r="E20" s="398"/>
      <c r="F20" s="399"/>
    </row>
    <row r="21" spans="1:6" ht="15.75">
      <c r="A21" s="274" t="s">
        <v>134</v>
      </c>
      <c r="B21" s="304" t="s">
        <v>164</v>
      </c>
      <c r="C21" s="305"/>
      <c r="D21" s="308"/>
      <c r="E21" s="309"/>
      <c r="F21" s="308"/>
    </row>
    <row r="22" spans="1:6">
      <c r="A22" s="71" t="s">
        <v>74</v>
      </c>
      <c r="B22" s="108" t="s">
        <v>39</v>
      </c>
      <c r="C22" s="66" t="s">
        <v>1216</v>
      </c>
      <c r="D22" s="38">
        <v>0.5</v>
      </c>
      <c r="E22" s="38" t="s">
        <v>549</v>
      </c>
      <c r="F22" s="38">
        <v>0.5</v>
      </c>
    </row>
    <row r="23" spans="1:6">
      <c r="A23" s="71" t="s">
        <v>75</v>
      </c>
      <c r="B23" s="108" t="s">
        <v>38</v>
      </c>
      <c r="C23" s="66" t="s">
        <v>1216</v>
      </c>
      <c r="D23" s="38">
        <v>0.8</v>
      </c>
      <c r="E23" s="38" t="s">
        <v>549</v>
      </c>
      <c r="F23" s="38">
        <v>0.8</v>
      </c>
    </row>
    <row r="24" spans="1:6">
      <c r="A24" s="71" t="s">
        <v>160</v>
      </c>
      <c r="B24" s="108" t="s">
        <v>165</v>
      </c>
      <c r="C24" s="66" t="s">
        <v>1216</v>
      </c>
      <c r="D24" s="38">
        <v>2.5</v>
      </c>
      <c r="E24" s="38" t="s">
        <v>549</v>
      </c>
      <c r="F24" s="38">
        <v>2.5</v>
      </c>
    </row>
    <row r="25" spans="1:6">
      <c r="A25" s="71" t="s">
        <v>162</v>
      </c>
      <c r="B25" s="108" t="s">
        <v>166</v>
      </c>
      <c r="C25" s="66" t="s">
        <v>1216</v>
      </c>
      <c r="D25" s="38">
        <v>1.5</v>
      </c>
      <c r="E25" s="38" t="s">
        <v>549</v>
      </c>
      <c r="F25" s="38">
        <v>1.5</v>
      </c>
    </row>
    <row r="26" spans="1:6">
      <c r="A26" s="71" t="s">
        <v>233</v>
      </c>
      <c r="B26" s="108" t="s">
        <v>167</v>
      </c>
      <c r="C26" s="66" t="s">
        <v>1216</v>
      </c>
      <c r="D26" s="38">
        <v>2</v>
      </c>
      <c r="E26" s="38" t="s">
        <v>549</v>
      </c>
      <c r="F26" s="38">
        <v>2</v>
      </c>
    </row>
    <row r="27" spans="1:6">
      <c r="A27" s="71" t="s">
        <v>313</v>
      </c>
      <c r="B27" s="108" t="s">
        <v>168</v>
      </c>
      <c r="C27" s="66" t="s">
        <v>1216</v>
      </c>
      <c r="D27" s="38">
        <v>0.4</v>
      </c>
      <c r="E27" s="38" t="s">
        <v>549</v>
      </c>
      <c r="F27" s="38">
        <v>0.4</v>
      </c>
    </row>
    <row r="28" spans="1:6">
      <c r="A28" s="71" t="s">
        <v>314</v>
      </c>
      <c r="B28" s="108" t="s">
        <v>169</v>
      </c>
      <c r="C28" s="66" t="s">
        <v>1216</v>
      </c>
      <c r="D28" s="38">
        <v>0.5</v>
      </c>
      <c r="E28" s="38" t="s">
        <v>549</v>
      </c>
      <c r="F28" s="38">
        <v>0.5</v>
      </c>
    </row>
    <row r="29" spans="1:6">
      <c r="A29" s="71" t="s">
        <v>315</v>
      </c>
      <c r="B29" s="108" t="s">
        <v>170</v>
      </c>
      <c r="C29" s="66" t="s">
        <v>1216</v>
      </c>
      <c r="D29" s="38">
        <v>0.9</v>
      </c>
      <c r="E29" s="38" t="s">
        <v>549</v>
      </c>
      <c r="F29" s="38">
        <v>0.9</v>
      </c>
    </row>
    <row r="30" spans="1:6">
      <c r="A30" s="71" t="s">
        <v>316</v>
      </c>
      <c r="B30" s="108" t="s">
        <v>171</v>
      </c>
      <c r="C30" s="66" t="s">
        <v>1216</v>
      </c>
      <c r="D30" s="38">
        <v>0.8</v>
      </c>
      <c r="E30" s="38" t="s">
        <v>549</v>
      </c>
      <c r="F30" s="38">
        <v>0.8</v>
      </c>
    </row>
    <row r="31" spans="1:6">
      <c r="A31" s="71" t="s">
        <v>1544</v>
      </c>
      <c r="B31" s="108" t="s">
        <v>172</v>
      </c>
      <c r="C31" s="66" t="s">
        <v>1216</v>
      </c>
      <c r="D31" s="38">
        <v>0.5</v>
      </c>
      <c r="E31" s="38" t="s">
        <v>549</v>
      </c>
      <c r="F31" s="38">
        <v>0.5</v>
      </c>
    </row>
    <row r="32" spans="1:6">
      <c r="A32" s="71" t="s">
        <v>1545</v>
      </c>
      <c r="B32" s="108" t="s">
        <v>173</v>
      </c>
      <c r="C32" s="66" t="s">
        <v>1216</v>
      </c>
      <c r="D32" s="38">
        <v>1.4</v>
      </c>
      <c r="E32" s="38" t="s">
        <v>549</v>
      </c>
      <c r="F32" s="38">
        <v>1.4</v>
      </c>
    </row>
    <row r="33" spans="1:6">
      <c r="A33" s="274" t="s">
        <v>135</v>
      </c>
      <c r="B33" s="310" t="s">
        <v>553</v>
      </c>
      <c r="C33" s="311" t="s">
        <v>139</v>
      </c>
      <c r="D33" s="312">
        <v>14.44</v>
      </c>
      <c r="E33" s="312">
        <v>0.72</v>
      </c>
      <c r="F33" s="312">
        <f>D33+E33</f>
        <v>15.16</v>
      </c>
    </row>
    <row r="35" spans="1:6" ht="15" customHeight="1">
      <c r="A35" s="364" t="s">
        <v>1510</v>
      </c>
      <c r="B35" s="364"/>
      <c r="C35" s="364"/>
      <c r="D35" s="364"/>
      <c r="E35" s="364"/>
      <c r="F35" s="364"/>
    </row>
    <row r="36" spans="1:6">
      <c r="A36" s="364" t="s">
        <v>1201</v>
      </c>
      <c r="B36" s="364"/>
      <c r="C36" s="364"/>
      <c r="D36" s="364"/>
      <c r="E36" s="364"/>
      <c r="F36" s="364"/>
    </row>
    <row r="37" spans="1:6">
      <c r="A37" s="364"/>
      <c r="B37" s="364"/>
      <c r="C37" s="364"/>
      <c r="D37" s="364"/>
      <c r="E37" s="364"/>
      <c r="F37" s="364"/>
    </row>
  </sheetData>
  <mergeCells count="9">
    <mergeCell ref="A37:F37"/>
    <mergeCell ref="D2:F2"/>
    <mergeCell ref="D1:F1"/>
    <mergeCell ref="D3:F3"/>
    <mergeCell ref="D4:F4"/>
    <mergeCell ref="C20:F20"/>
    <mergeCell ref="A36:F36"/>
    <mergeCell ref="A6:F6"/>
    <mergeCell ref="A35:F35"/>
  </mergeCells>
  <phoneticPr fontId="33" type="noConversion"/>
  <pageMargins left="1.1811023622047245" right="0.78740157480314965" top="0.78740157480314965" bottom="0.78740157480314965" header="0.31496062992125984" footer="0.31496062992125984"/>
  <pageSetup paperSize="9" scale="8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26"/>
  <sheetViews>
    <sheetView workbookViewId="0">
      <selection activeCell="D1" sqref="C1:F4"/>
    </sheetView>
  </sheetViews>
  <sheetFormatPr defaultRowHeight="15"/>
  <cols>
    <col min="1" max="1" width="10.140625" bestFit="1" customWidth="1"/>
    <col min="2" max="2" width="52.85546875" style="20" customWidth="1"/>
    <col min="3" max="3" width="12.5703125" customWidth="1"/>
    <col min="4" max="4" width="17.85546875" style="1" customWidth="1"/>
    <col min="5" max="5" width="12.28515625" style="1" customWidth="1"/>
    <col min="6" max="6" width="16.5703125" style="1" customWidth="1"/>
  </cols>
  <sheetData>
    <row r="1" spans="1:7">
      <c r="C1" s="524"/>
      <c r="D1" s="396" t="s">
        <v>189</v>
      </c>
      <c r="E1" s="396"/>
      <c r="F1" s="396"/>
    </row>
    <row r="2" spans="1:7">
      <c r="C2" s="396" t="s">
        <v>526</v>
      </c>
      <c r="D2" s="396"/>
      <c r="E2" s="396"/>
      <c r="F2" s="396"/>
    </row>
    <row r="3" spans="1:7">
      <c r="C3" s="396" t="s">
        <v>1635</v>
      </c>
      <c r="D3" s="396"/>
      <c r="E3" s="396"/>
      <c r="F3" s="396"/>
    </row>
    <row r="4" spans="1:7">
      <c r="C4" s="396" t="s">
        <v>1633</v>
      </c>
      <c r="D4" s="396"/>
      <c r="E4" s="396"/>
      <c r="F4" s="396"/>
    </row>
    <row r="6" spans="1:7" ht="15.75" customHeight="1">
      <c r="A6" s="404" t="s">
        <v>497</v>
      </c>
      <c r="B6" s="404"/>
      <c r="C6" s="404"/>
      <c r="D6" s="404"/>
      <c r="E6" s="404"/>
      <c r="F6" s="404"/>
      <c r="G6" s="20"/>
    </row>
    <row r="7" spans="1:7" ht="15.75">
      <c r="B7" s="25"/>
      <c r="C7" s="25"/>
      <c r="D7" s="25"/>
      <c r="E7" s="25"/>
      <c r="F7" s="2"/>
      <c r="G7" s="20"/>
    </row>
    <row r="8" spans="1:7" ht="29.25">
      <c r="A8" s="46" t="s">
        <v>0</v>
      </c>
      <c r="B8" s="107" t="s">
        <v>1</v>
      </c>
      <c r="C8" s="72" t="s">
        <v>2</v>
      </c>
      <c r="D8" s="72" t="s">
        <v>530</v>
      </c>
      <c r="E8" s="72" t="s">
        <v>531</v>
      </c>
      <c r="F8" s="72" t="s">
        <v>532</v>
      </c>
      <c r="G8" s="21"/>
    </row>
    <row r="9" spans="1:7">
      <c r="A9" s="300" t="s">
        <v>3</v>
      </c>
      <c r="B9" s="389" t="s">
        <v>931</v>
      </c>
      <c r="C9" s="390"/>
      <c r="D9" s="390">
        <v>0</v>
      </c>
      <c r="E9" s="390"/>
      <c r="F9" s="391">
        <v>0</v>
      </c>
      <c r="G9" s="23"/>
    </row>
    <row r="10" spans="1:7">
      <c r="A10" s="109" t="s">
        <v>4</v>
      </c>
      <c r="B10" s="110" t="s">
        <v>14</v>
      </c>
      <c r="C10" s="22"/>
      <c r="D10" s="75"/>
      <c r="E10" s="75"/>
      <c r="F10" s="75"/>
      <c r="G10" s="23"/>
    </row>
    <row r="11" spans="1:7">
      <c r="A11" s="63" t="s">
        <v>1068</v>
      </c>
      <c r="B11" s="98" t="s">
        <v>929</v>
      </c>
      <c r="C11" s="12" t="s">
        <v>117</v>
      </c>
      <c r="D11" s="149">
        <v>15</v>
      </c>
      <c r="E11" s="149">
        <v>3.15</v>
      </c>
      <c r="F11" s="149">
        <v>18.149999999999999</v>
      </c>
      <c r="G11" s="23"/>
    </row>
    <row r="12" spans="1:7">
      <c r="A12" s="63" t="s">
        <v>1069</v>
      </c>
      <c r="B12" s="98" t="s">
        <v>930</v>
      </c>
      <c r="C12" s="12" t="s">
        <v>117</v>
      </c>
      <c r="D12" s="149">
        <v>20</v>
      </c>
      <c r="E12" s="149">
        <v>4.2</v>
      </c>
      <c r="F12" s="149">
        <v>24.2</v>
      </c>
      <c r="G12" s="23"/>
    </row>
    <row r="13" spans="1:7">
      <c r="A13" s="63" t="s">
        <v>1070</v>
      </c>
      <c r="B13" s="98" t="s">
        <v>859</v>
      </c>
      <c r="C13" s="12" t="s">
        <v>117</v>
      </c>
      <c r="D13" s="149">
        <v>1.5</v>
      </c>
      <c r="E13" s="149">
        <v>0.32</v>
      </c>
      <c r="F13" s="149">
        <v>1.82</v>
      </c>
      <c r="G13" s="23"/>
    </row>
    <row r="14" spans="1:7">
      <c r="A14" s="70" t="s">
        <v>5</v>
      </c>
      <c r="B14" s="110" t="s">
        <v>932</v>
      </c>
      <c r="C14" s="22"/>
      <c r="D14" s="75"/>
      <c r="E14" s="75"/>
      <c r="F14" s="75"/>
      <c r="G14" s="23"/>
    </row>
    <row r="15" spans="1:7">
      <c r="A15" s="63" t="s">
        <v>635</v>
      </c>
      <c r="B15" s="98" t="s">
        <v>933</v>
      </c>
      <c r="C15" s="12" t="s">
        <v>1213</v>
      </c>
      <c r="D15" s="149">
        <v>36.9</v>
      </c>
      <c r="E15" s="149">
        <v>7.75</v>
      </c>
      <c r="F15" s="149">
        <v>44.65</v>
      </c>
      <c r="G15" s="23"/>
    </row>
    <row r="16" spans="1:7">
      <c r="A16" s="63" t="s">
        <v>635</v>
      </c>
      <c r="B16" s="98" t="s">
        <v>934</v>
      </c>
      <c r="C16" s="12" t="s">
        <v>1213</v>
      </c>
      <c r="D16" s="149">
        <v>51.67</v>
      </c>
      <c r="E16" s="149">
        <v>10.85</v>
      </c>
      <c r="F16" s="149">
        <v>62.52</v>
      </c>
      <c r="G16" s="23"/>
    </row>
    <row r="17" spans="1:7">
      <c r="A17" s="63" t="s">
        <v>1080</v>
      </c>
      <c r="B17" s="98" t="s">
        <v>935</v>
      </c>
      <c r="C17" s="12" t="s">
        <v>1213</v>
      </c>
      <c r="D17" s="149">
        <v>35.520000000000003</v>
      </c>
      <c r="E17" s="149">
        <v>7.46</v>
      </c>
      <c r="F17" s="149">
        <v>42.980000000000004</v>
      </c>
      <c r="G17" s="23"/>
    </row>
    <row r="18" spans="1:7">
      <c r="A18" s="109" t="s">
        <v>6</v>
      </c>
      <c r="B18" s="110" t="s">
        <v>186</v>
      </c>
      <c r="C18" s="22" t="s">
        <v>117</v>
      </c>
      <c r="D18" s="75">
        <v>7.3</v>
      </c>
      <c r="E18" s="75">
        <f>ROUND(D18*0.21,2)</f>
        <v>1.53</v>
      </c>
      <c r="F18" s="38">
        <f>D18+E18</f>
        <v>8.83</v>
      </c>
      <c r="G18" s="23"/>
    </row>
    <row r="19" spans="1:7">
      <c r="A19" s="109" t="s">
        <v>7</v>
      </c>
      <c r="B19" s="110" t="s">
        <v>627</v>
      </c>
      <c r="C19" s="22" t="s">
        <v>117</v>
      </c>
      <c r="D19" s="75">
        <v>14.67</v>
      </c>
      <c r="E19" s="75">
        <f>ROUND(D19*0.21,2)</f>
        <v>3.08</v>
      </c>
      <c r="F19" s="38">
        <f>D19+E19</f>
        <v>17.75</v>
      </c>
      <c r="G19" s="23"/>
    </row>
    <row r="20" spans="1:7">
      <c r="A20" s="112" t="s">
        <v>1088</v>
      </c>
      <c r="B20" s="111" t="s">
        <v>295</v>
      </c>
      <c r="C20" s="22" t="s">
        <v>1263</v>
      </c>
      <c r="D20" s="75">
        <v>0.43</v>
      </c>
      <c r="E20" s="75">
        <f>ROUND(D20*0.21,2)</f>
        <v>0.09</v>
      </c>
      <c r="F20" s="38">
        <f>D20+E20</f>
        <v>0.52</v>
      </c>
      <c r="G20" s="23"/>
    </row>
    <row r="21" spans="1:7" ht="30">
      <c r="A21" s="112" t="s">
        <v>1089</v>
      </c>
      <c r="B21" s="113" t="s">
        <v>187</v>
      </c>
      <c r="C21" s="22" t="s">
        <v>264</v>
      </c>
      <c r="D21" s="75">
        <v>1.97</v>
      </c>
      <c r="E21" s="75">
        <f>ROUND(D21*0.21,2)</f>
        <v>0.41</v>
      </c>
      <c r="F21" s="38">
        <f>D21+E21</f>
        <v>2.38</v>
      </c>
      <c r="G21" s="23"/>
    </row>
    <row r="22" spans="1:7">
      <c r="A22" s="114" t="s">
        <v>190</v>
      </c>
      <c r="B22" s="114" t="s">
        <v>188</v>
      </c>
      <c r="C22" s="24" t="s">
        <v>264</v>
      </c>
      <c r="D22" s="115">
        <v>7.57</v>
      </c>
      <c r="E22" s="75">
        <f>ROUND(D22*0.21,2)</f>
        <v>1.59</v>
      </c>
      <c r="F22" s="38">
        <f>D22+E22</f>
        <v>9.16</v>
      </c>
      <c r="G22" s="23"/>
    </row>
    <row r="23" spans="1:7">
      <c r="A23" s="114" t="s">
        <v>618</v>
      </c>
      <c r="B23" s="110" t="s">
        <v>523</v>
      </c>
      <c r="C23" s="400" t="s">
        <v>174</v>
      </c>
      <c r="D23" s="401"/>
      <c r="E23" s="401"/>
      <c r="F23" s="402"/>
      <c r="G23" s="23"/>
    </row>
    <row r="24" spans="1:7" ht="30.75" customHeight="1">
      <c r="A24" s="405" t="s">
        <v>185</v>
      </c>
      <c r="B24" s="406"/>
      <c r="C24" s="406"/>
      <c r="D24" s="406"/>
      <c r="E24" s="406"/>
      <c r="F24" s="407"/>
      <c r="G24" s="23"/>
    </row>
    <row r="25" spans="1:7">
      <c r="A25" s="159"/>
      <c r="B25" s="159"/>
      <c r="C25" s="40"/>
      <c r="D25" s="160"/>
      <c r="E25" s="160"/>
      <c r="F25" s="146"/>
      <c r="G25" s="40"/>
    </row>
    <row r="26" spans="1:7" ht="15" customHeight="1">
      <c r="A26" s="364" t="s">
        <v>1510</v>
      </c>
      <c r="B26" s="364"/>
      <c r="C26" s="364"/>
      <c r="D26" s="364"/>
      <c r="E26" s="364"/>
      <c r="F26" s="364"/>
    </row>
  </sheetData>
  <mergeCells count="9">
    <mergeCell ref="A26:F26"/>
    <mergeCell ref="C23:F23"/>
    <mergeCell ref="D1:F1"/>
    <mergeCell ref="C2:F2"/>
    <mergeCell ref="C3:F3"/>
    <mergeCell ref="C4:F4"/>
    <mergeCell ref="B9:F9"/>
    <mergeCell ref="A6:F6"/>
    <mergeCell ref="A24:F24"/>
  </mergeCells>
  <pageMargins left="1.1811023622047245" right="0.78740157480314965" top="0.78740157480314965" bottom="0.78740157480314965" header="0.31496062992125984" footer="0.31496062992125984"/>
  <pageSetup paperSize="9" scale="7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755"/>
  <sheetViews>
    <sheetView workbookViewId="0">
      <pane ySplit="8" topLeftCell="A9" activePane="bottomLeft" state="frozen"/>
      <selection pane="bottomLeft" activeCell="L125" sqref="L125"/>
    </sheetView>
  </sheetViews>
  <sheetFormatPr defaultRowHeight="15"/>
  <cols>
    <col min="1" max="1" width="14.28515625" customWidth="1"/>
    <col min="2" max="2" width="55.5703125" customWidth="1"/>
    <col min="3" max="3" width="19.7109375" style="45" customWidth="1"/>
    <col min="4" max="4" width="14.28515625" customWidth="1"/>
    <col min="5" max="5" width="12.85546875" customWidth="1"/>
    <col min="6" max="6" width="20.7109375" customWidth="1"/>
    <col min="7" max="7" width="14.140625" customWidth="1"/>
  </cols>
  <sheetData>
    <row r="1" spans="1:6">
      <c r="C1" s="396" t="s">
        <v>489</v>
      </c>
      <c r="D1" s="396"/>
      <c r="E1" s="396"/>
      <c r="F1" s="396"/>
    </row>
    <row r="2" spans="1:6">
      <c r="C2" s="396" t="s">
        <v>526</v>
      </c>
      <c r="D2" s="396"/>
      <c r="E2" s="396"/>
      <c r="F2" s="396"/>
    </row>
    <row r="3" spans="1:6">
      <c r="C3" s="396" t="s">
        <v>1635</v>
      </c>
      <c r="D3" s="396"/>
      <c r="E3" s="396"/>
      <c r="F3" s="396"/>
    </row>
    <row r="4" spans="1:6">
      <c r="C4" s="396" t="s">
        <v>1633</v>
      </c>
      <c r="D4" s="396"/>
      <c r="E4" s="396"/>
      <c r="F4" s="396"/>
    </row>
    <row r="6" spans="1:6" ht="15.75">
      <c r="B6" s="404" t="s">
        <v>490</v>
      </c>
      <c r="C6" s="404"/>
      <c r="D6" s="404"/>
      <c r="E6" s="404"/>
    </row>
    <row r="8" spans="1:6" s="58" customFormat="1" ht="28.5">
      <c r="A8" s="226" t="s">
        <v>0</v>
      </c>
      <c r="B8" s="226" t="s">
        <v>87</v>
      </c>
      <c r="C8" s="227" t="s">
        <v>2</v>
      </c>
      <c r="D8" s="228" t="s">
        <v>530</v>
      </c>
      <c r="E8" s="228" t="s">
        <v>531</v>
      </c>
      <c r="F8" s="228" t="s">
        <v>532</v>
      </c>
    </row>
    <row r="9" spans="1:6" s="58" customFormat="1" ht="14.25">
      <c r="A9" s="133" t="s">
        <v>3</v>
      </c>
      <c r="B9" s="430" t="s">
        <v>643</v>
      </c>
      <c r="C9" s="430"/>
      <c r="D9" s="430"/>
      <c r="E9" s="430"/>
      <c r="F9" s="430"/>
    </row>
    <row r="10" spans="1:6" s="58" customFormat="1" ht="30">
      <c r="A10" s="71" t="s">
        <v>4</v>
      </c>
      <c r="B10" s="69" t="s">
        <v>644</v>
      </c>
      <c r="C10" s="95" t="s">
        <v>117</v>
      </c>
      <c r="D10" s="43">
        <v>14.23</v>
      </c>
      <c r="E10" s="43">
        <f>ROUND(D10*21%,2)</f>
        <v>2.99</v>
      </c>
      <c r="F10" s="43">
        <f>D10+E10</f>
        <v>17.22</v>
      </c>
    </row>
    <row r="11" spans="1:6" s="58" customFormat="1" ht="30">
      <c r="A11" s="71" t="s">
        <v>5</v>
      </c>
      <c r="B11" s="69" t="s">
        <v>297</v>
      </c>
      <c r="C11" s="95" t="s">
        <v>117</v>
      </c>
      <c r="D11" s="43">
        <v>11.38</v>
      </c>
      <c r="E11" s="43">
        <f>ROUND(D11*21%,2)</f>
        <v>2.39</v>
      </c>
      <c r="F11" s="43">
        <f>D11+E11</f>
        <v>13.770000000000001</v>
      </c>
    </row>
    <row r="12" spans="1:6" s="58" customFormat="1">
      <c r="A12" s="71" t="s">
        <v>6</v>
      </c>
      <c r="B12" s="69" t="s">
        <v>298</v>
      </c>
      <c r="C12" s="95" t="s">
        <v>1176</v>
      </c>
      <c r="D12" s="43">
        <v>19.920000000000002</v>
      </c>
      <c r="E12" s="43">
        <f>ROUND(D12*21%,2)</f>
        <v>4.18</v>
      </c>
      <c r="F12" s="43">
        <f>D12+E12</f>
        <v>24.1</v>
      </c>
    </row>
    <row r="13" spans="1:6" s="58" customFormat="1">
      <c r="A13" s="71" t="s">
        <v>7</v>
      </c>
      <c r="B13" s="415" t="s">
        <v>764</v>
      </c>
      <c r="C13" s="416"/>
      <c r="D13" s="416"/>
      <c r="E13" s="416"/>
      <c r="F13" s="417"/>
    </row>
    <row r="14" spans="1:6" s="58" customFormat="1" ht="14.25">
      <c r="A14" s="133" t="s">
        <v>133</v>
      </c>
      <c r="B14" s="430" t="s">
        <v>645</v>
      </c>
      <c r="C14" s="430"/>
      <c r="D14" s="430"/>
      <c r="E14" s="430"/>
      <c r="F14" s="430"/>
    </row>
    <row r="15" spans="1:6" s="58" customFormat="1" ht="57" customHeight="1">
      <c r="A15" s="238" t="s">
        <v>68</v>
      </c>
      <c r="B15" s="239" t="s">
        <v>1039</v>
      </c>
      <c r="C15" s="449" t="s">
        <v>1040</v>
      </c>
      <c r="D15" s="450"/>
      <c r="E15" s="450"/>
      <c r="F15" s="451"/>
    </row>
    <row r="16" spans="1:6" s="58" customFormat="1" ht="42.75">
      <c r="A16" s="238" t="s">
        <v>71</v>
      </c>
      <c r="B16" s="239" t="s">
        <v>299</v>
      </c>
      <c r="C16" s="95" t="s">
        <v>1206</v>
      </c>
      <c r="D16" s="43">
        <v>23.52</v>
      </c>
      <c r="E16" s="43">
        <f>ROUND(D16*21%,2)</f>
        <v>4.9400000000000004</v>
      </c>
      <c r="F16" s="43">
        <f>D16+E16</f>
        <v>28.46</v>
      </c>
    </row>
    <row r="17" spans="1:6" s="58" customFormat="1" ht="77.25" customHeight="1">
      <c r="A17" s="238" t="s">
        <v>192</v>
      </c>
      <c r="B17" s="340" t="s">
        <v>300</v>
      </c>
      <c r="C17" s="449" t="s">
        <v>1610</v>
      </c>
      <c r="D17" s="450"/>
      <c r="E17" s="450"/>
      <c r="F17" s="451"/>
    </row>
    <row r="18" spans="1:6" s="58" customFormat="1" ht="14.25">
      <c r="A18" s="251" t="s">
        <v>151</v>
      </c>
      <c r="B18" s="239" t="s">
        <v>302</v>
      </c>
      <c r="C18" s="222"/>
      <c r="D18" s="54"/>
      <c r="E18" s="54"/>
      <c r="F18" s="54"/>
    </row>
    <row r="19" spans="1:6" s="58" customFormat="1" ht="45">
      <c r="A19" s="62" t="s">
        <v>610</v>
      </c>
      <c r="B19" s="142" t="s">
        <v>1491</v>
      </c>
      <c r="C19" s="95" t="s">
        <v>1207</v>
      </c>
      <c r="D19" s="43">
        <v>1.65</v>
      </c>
      <c r="E19" s="43">
        <v>0.35</v>
      </c>
      <c r="F19" s="78">
        <v>2</v>
      </c>
    </row>
    <row r="20" spans="1:6" s="58" customFormat="1" ht="45">
      <c r="A20" s="62" t="s">
        <v>646</v>
      </c>
      <c r="B20" s="104" t="s">
        <v>305</v>
      </c>
      <c r="C20" s="95" t="s">
        <v>1207</v>
      </c>
      <c r="D20" s="43">
        <v>1.17</v>
      </c>
      <c r="E20" s="43">
        <v>0.25</v>
      </c>
      <c r="F20" s="43">
        <v>1.42</v>
      </c>
    </row>
    <row r="21" spans="1:6" s="58" customFormat="1" ht="30">
      <c r="A21" s="62" t="s">
        <v>647</v>
      </c>
      <c r="B21" s="104" t="s">
        <v>307</v>
      </c>
      <c r="C21" s="95" t="s">
        <v>1207</v>
      </c>
      <c r="D21" s="43">
        <v>0.59</v>
      </c>
      <c r="E21" s="43">
        <v>0.12</v>
      </c>
      <c r="F21" s="43">
        <v>0.71</v>
      </c>
    </row>
    <row r="22" spans="1:6" s="58" customFormat="1">
      <c r="A22" s="62" t="s">
        <v>1489</v>
      </c>
      <c r="B22" s="418" t="s">
        <v>765</v>
      </c>
      <c r="C22" s="419"/>
      <c r="D22" s="419"/>
      <c r="E22" s="419"/>
      <c r="F22" s="420"/>
    </row>
    <row r="23" spans="1:6" s="58" customFormat="1" ht="14.25">
      <c r="A23" s="252" t="s">
        <v>153</v>
      </c>
      <c r="B23" s="239" t="s">
        <v>651</v>
      </c>
      <c r="C23" s="222"/>
      <c r="D23" s="54"/>
      <c r="E23" s="54"/>
      <c r="F23" s="54"/>
    </row>
    <row r="24" spans="1:6" s="58" customFormat="1" ht="60">
      <c r="A24" s="169" t="s">
        <v>648</v>
      </c>
      <c r="B24" s="142" t="s">
        <v>766</v>
      </c>
      <c r="C24" s="132" t="s">
        <v>1208</v>
      </c>
      <c r="D24" s="41" t="s">
        <v>486</v>
      </c>
      <c r="E24" s="194" t="s">
        <v>1041</v>
      </c>
      <c r="F24" s="78" t="s">
        <v>1042</v>
      </c>
    </row>
    <row r="25" spans="1:6" s="58" customFormat="1" ht="30" customHeight="1">
      <c r="A25" s="62" t="s">
        <v>649</v>
      </c>
      <c r="B25" s="104" t="s">
        <v>311</v>
      </c>
      <c r="C25" s="132" t="s">
        <v>117</v>
      </c>
      <c r="D25" s="43">
        <v>2.48</v>
      </c>
      <c r="E25" s="43">
        <f>ROUND(D25*21%,2)</f>
        <v>0.52</v>
      </c>
      <c r="F25" s="78">
        <f>D25+E25</f>
        <v>3</v>
      </c>
    </row>
    <row r="26" spans="1:6" s="58" customFormat="1" ht="30">
      <c r="A26" s="62" t="s">
        <v>650</v>
      </c>
      <c r="B26" s="104" t="s">
        <v>311</v>
      </c>
      <c r="C26" s="132" t="s">
        <v>264</v>
      </c>
      <c r="D26" s="43">
        <v>5.78</v>
      </c>
      <c r="E26" s="43">
        <v>1.22</v>
      </c>
      <c r="F26" s="78">
        <f>D26+E26</f>
        <v>7</v>
      </c>
    </row>
    <row r="27" spans="1:6" s="58" customFormat="1" ht="14.25">
      <c r="A27" s="133" t="s">
        <v>134</v>
      </c>
      <c r="B27" s="430" t="s">
        <v>312</v>
      </c>
      <c r="C27" s="430"/>
      <c r="D27" s="430"/>
      <c r="E27" s="430"/>
      <c r="F27" s="430"/>
    </row>
    <row r="28" spans="1:6" s="58" customFormat="1" ht="14.25">
      <c r="A28" s="252" t="s">
        <v>74</v>
      </c>
      <c r="B28" s="421" t="s">
        <v>296</v>
      </c>
      <c r="C28" s="422"/>
      <c r="D28" s="422"/>
      <c r="E28" s="422"/>
      <c r="F28" s="423"/>
    </row>
    <row r="29" spans="1:6" s="58" customFormat="1" ht="30">
      <c r="A29" s="62" t="s">
        <v>611</v>
      </c>
      <c r="B29" s="104" t="s">
        <v>317</v>
      </c>
      <c r="C29" s="132" t="s">
        <v>117</v>
      </c>
      <c r="D29" s="43">
        <v>1.02</v>
      </c>
      <c r="E29" s="74">
        <f>ROUND(D29*21%,2)</f>
        <v>0.21</v>
      </c>
      <c r="F29" s="43">
        <f>D29+E29</f>
        <v>1.23</v>
      </c>
    </row>
    <row r="30" spans="1:6" s="58" customFormat="1" ht="30">
      <c r="A30" s="62" t="s">
        <v>508</v>
      </c>
      <c r="B30" s="104" t="s">
        <v>1194</v>
      </c>
      <c r="C30" s="132"/>
      <c r="D30" s="43"/>
      <c r="E30" s="74"/>
      <c r="F30" s="43"/>
    </row>
    <row r="31" spans="1:6" s="58" customFormat="1">
      <c r="A31" s="103" t="s">
        <v>1304</v>
      </c>
      <c r="B31" s="102" t="s">
        <v>1195</v>
      </c>
      <c r="C31" s="132" t="s">
        <v>117</v>
      </c>
      <c r="D31" s="78">
        <v>2.93</v>
      </c>
      <c r="E31" s="74">
        <f>ROUND(D31*0.21,2)</f>
        <v>0.62</v>
      </c>
      <c r="F31" s="78">
        <f>D31+E31</f>
        <v>3.5500000000000003</v>
      </c>
    </row>
    <row r="32" spans="1:6" s="58" customFormat="1">
      <c r="A32" s="103" t="s">
        <v>1305</v>
      </c>
      <c r="B32" s="102" t="s">
        <v>1196</v>
      </c>
      <c r="C32" s="132" t="s">
        <v>117</v>
      </c>
      <c r="D32" s="78">
        <v>4</v>
      </c>
      <c r="E32" s="74">
        <f t="shared" ref="E32:E35" si="0">ROUND(D32*0.21,2)</f>
        <v>0.84</v>
      </c>
      <c r="F32" s="78">
        <f t="shared" ref="F32:F35" si="1">D32+E32</f>
        <v>4.84</v>
      </c>
    </row>
    <row r="33" spans="1:6" s="58" customFormat="1">
      <c r="A33" s="103" t="s">
        <v>1306</v>
      </c>
      <c r="B33" s="102" t="s">
        <v>1197</v>
      </c>
      <c r="C33" s="132" t="s">
        <v>117</v>
      </c>
      <c r="D33" s="78">
        <v>2</v>
      </c>
      <c r="E33" s="74">
        <f t="shared" si="0"/>
        <v>0.42</v>
      </c>
      <c r="F33" s="78">
        <f t="shared" si="1"/>
        <v>2.42</v>
      </c>
    </row>
    <row r="34" spans="1:6" s="58" customFormat="1">
      <c r="A34" s="103" t="s">
        <v>1307</v>
      </c>
      <c r="B34" s="102" t="s">
        <v>1198</v>
      </c>
      <c r="C34" s="132" t="s">
        <v>117</v>
      </c>
      <c r="D34" s="78">
        <v>1.5</v>
      </c>
      <c r="E34" s="74">
        <f t="shared" si="0"/>
        <v>0.32</v>
      </c>
      <c r="F34" s="78">
        <f t="shared" si="1"/>
        <v>1.82</v>
      </c>
    </row>
    <row r="35" spans="1:6" s="58" customFormat="1">
      <c r="A35" s="103" t="s">
        <v>1343</v>
      </c>
      <c r="B35" s="102" t="s">
        <v>1199</v>
      </c>
      <c r="C35" s="132" t="s">
        <v>117</v>
      </c>
      <c r="D35" s="78">
        <v>2</v>
      </c>
      <c r="E35" s="74">
        <f t="shared" si="0"/>
        <v>0.42</v>
      </c>
      <c r="F35" s="78">
        <f t="shared" si="1"/>
        <v>2.42</v>
      </c>
    </row>
    <row r="36" spans="1:6" s="58" customFormat="1" ht="30">
      <c r="A36" s="62" t="s">
        <v>510</v>
      </c>
      <c r="B36" s="104" t="s">
        <v>581</v>
      </c>
      <c r="C36" s="221"/>
      <c r="D36" s="54"/>
      <c r="E36" s="54"/>
      <c r="F36" s="54"/>
    </row>
    <row r="37" spans="1:6" s="58" customFormat="1">
      <c r="A37" s="103" t="s">
        <v>1344</v>
      </c>
      <c r="B37" s="102" t="s">
        <v>318</v>
      </c>
      <c r="C37" s="132" t="s">
        <v>117</v>
      </c>
      <c r="D37" s="43">
        <v>2.57</v>
      </c>
      <c r="E37" s="74">
        <f>ROUND(D37*21%,2)</f>
        <v>0.54</v>
      </c>
      <c r="F37" s="43">
        <f>D37+E37</f>
        <v>3.11</v>
      </c>
    </row>
    <row r="38" spans="1:6" s="58" customFormat="1">
      <c r="A38" s="103" t="s">
        <v>1345</v>
      </c>
      <c r="B38" s="102" t="s">
        <v>319</v>
      </c>
      <c r="C38" s="132" t="s">
        <v>117</v>
      </c>
      <c r="D38" s="43">
        <v>1.32</v>
      </c>
      <c r="E38" s="74">
        <f>ROUND(D38*21%,2)</f>
        <v>0.28000000000000003</v>
      </c>
      <c r="F38" s="78">
        <f>D38+E38</f>
        <v>1.6</v>
      </c>
    </row>
    <row r="39" spans="1:6" s="58" customFormat="1">
      <c r="A39" s="103" t="s">
        <v>1342</v>
      </c>
      <c r="B39" s="102" t="s">
        <v>320</v>
      </c>
      <c r="C39" s="132" t="s">
        <v>117</v>
      </c>
      <c r="D39" s="43">
        <v>0.94</v>
      </c>
      <c r="E39" s="73">
        <f>ROUND(D39*21%,2)</f>
        <v>0.2</v>
      </c>
      <c r="F39" s="43">
        <f>D39+E39</f>
        <v>1.1399999999999999</v>
      </c>
    </row>
    <row r="40" spans="1:6" s="58" customFormat="1">
      <c r="A40" s="446" t="s">
        <v>582</v>
      </c>
      <c r="B40" s="447"/>
      <c r="C40" s="447"/>
      <c r="D40" s="447"/>
      <c r="E40" s="447"/>
      <c r="F40" s="448"/>
    </row>
    <row r="41" spans="1:6" s="58" customFormat="1" ht="14.25">
      <c r="A41" s="252" t="s">
        <v>75</v>
      </c>
      <c r="B41" s="421" t="s">
        <v>321</v>
      </c>
      <c r="C41" s="422"/>
      <c r="D41" s="422"/>
      <c r="E41" s="422"/>
      <c r="F41" s="423"/>
    </row>
    <row r="42" spans="1:6" s="58" customFormat="1">
      <c r="A42" s="62" t="s">
        <v>633</v>
      </c>
      <c r="B42" s="104" t="s">
        <v>322</v>
      </c>
      <c r="C42" s="132" t="s">
        <v>117</v>
      </c>
      <c r="D42" s="43">
        <v>1.82</v>
      </c>
      <c r="E42" s="74">
        <f t="shared" ref="E42:E47" si="2">ROUND(D42*21%,2)</f>
        <v>0.38</v>
      </c>
      <c r="F42" s="78">
        <f t="shared" ref="F42:F47" si="3">D42+E42</f>
        <v>2.2000000000000002</v>
      </c>
    </row>
    <row r="43" spans="1:6" s="58" customFormat="1">
      <c r="A43" s="62" t="s">
        <v>634</v>
      </c>
      <c r="B43" s="104" t="s">
        <v>323</v>
      </c>
      <c r="C43" s="132" t="s">
        <v>117</v>
      </c>
      <c r="D43" s="43">
        <v>2.89</v>
      </c>
      <c r="E43" s="74">
        <f t="shared" si="2"/>
        <v>0.61</v>
      </c>
      <c r="F43" s="78">
        <f t="shared" si="3"/>
        <v>3.5</v>
      </c>
    </row>
    <row r="44" spans="1:6" s="58" customFormat="1">
      <c r="A44" s="62" t="s">
        <v>655</v>
      </c>
      <c r="B44" s="104" t="s">
        <v>324</v>
      </c>
      <c r="C44" s="132" t="s">
        <v>117</v>
      </c>
      <c r="D44" s="43">
        <v>4.13</v>
      </c>
      <c r="E44" s="74">
        <f t="shared" si="2"/>
        <v>0.87</v>
      </c>
      <c r="F44" s="78">
        <f t="shared" si="3"/>
        <v>5</v>
      </c>
    </row>
    <row r="45" spans="1:6" s="58" customFormat="1">
      <c r="A45" s="62" t="s">
        <v>1347</v>
      </c>
      <c r="B45" s="104" t="s">
        <v>325</v>
      </c>
      <c r="C45" s="132" t="s">
        <v>117</v>
      </c>
      <c r="D45" s="43">
        <v>1.82</v>
      </c>
      <c r="E45" s="74">
        <f t="shared" si="2"/>
        <v>0.38</v>
      </c>
      <c r="F45" s="78">
        <f t="shared" si="3"/>
        <v>2.2000000000000002</v>
      </c>
    </row>
    <row r="46" spans="1:6" s="58" customFormat="1" ht="30">
      <c r="A46" s="62" t="s">
        <v>1348</v>
      </c>
      <c r="B46" s="104" t="s">
        <v>326</v>
      </c>
      <c r="C46" s="132" t="s">
        <v>117</v>
      </c>
      <c r="D46" s="43">
        <v>20.65</v>
      </c>
      <c r="E46" s="74">
        <f t="shared" si="2"/>
        <v>4.34</v>
      </c>
      <c r="F46" s="78">
        <f t="shared" si="3"/>
        <v>24.99</v>
      </c>
    </row>
    <row r="47" spans="1:6" s="58" customFormat="1">
      <c r="A47" s="62" t="s">
        <v>1349</v>
      </c>
      <c r="B47" s="104" t="s">
        <v>327</v>
      </c>
      <c r="C47" s="132" t="s">
        <v>117</v>
      </c>
      <c r="D47" s="43">
        <v>2.89</v>
      </c>
      <c r="E47" s="74">
        <f t="shared" si="2"/>
        <v>0.61</v>
      </c>
      <c r="F47" s="78">
        <f t="shared" si="3"/>
        <v>3.5</v>
      </c>
    </row>
    <row r="48" spans="1:6" s="58" customFormat="1" ht="30">
      <c r="A48" s="62" t="s">
        <v>1346</v>
      </c>
      <c r="B48" s="104" t="s">
        <v>328</v>
      </c>
      <c r="C48" s="132" t="s">
        <v>117</v>
      </c>
      <c r="D48" s="392" t="s">
        <v>329</v>
      </c>
      <c r="E48" s="393"/>
      <c r="F48" s="394"/>
    </row>
    <row r="49" spans="1:9" s="58" customFormat="1" ht="14.25">
      <c r="A49" s="133" t="s">
        <v>135</v>
      </c>
      <c r="B49" s="430" t="s">
        <v>330</v>
      </c>
      <c r="C49" s="430"/>
      <c r="D49" s="430"/>
      <c r="E49" s="430"/>
      <c r="F49" s="430"/>
    </row>
    <row r="50" spans="1:9" s="58" customFormat="1" ht="30.75" customHeight="1">
      <c r="A50" s="252" t="s">
        <v>76</v>
      </c>
      <c r="B50" s="435" t="s">
        <v>1626</v>
      </c>
      <c r="C50" s="436"/>
      <c r="D50" s="436"/>
      <c r="E50" s="436"/>
      <c r="F50" s="437"/>
    </row>
    <row r="51" spans="1:9" s="58" customFormat="1">
      <c r="A51" s="134" t="s">
        <v>591</v>
      </c>
      <c r="B51" s="102" t="s">
        <v>1549</v>
      </c>
      <c r="C51" s="132" t="s">
        <v>264</v>
      </c>
      <c r="D51" s="78">
        <v>5</v>
      </c>
      <c r="E51" s="73">
        <f>ROUND(D51*21%,2)</f>
        <v>1.05</v>
      </c>
      <c r="F51" s="78">
        <f>D51+E51</f>
        <v>6.05</v>
      </c>
    </row>
    <row r="52" spans="1:9" s="58" customFormat="1">
      <c r="A52" s="134" t="s">
        <v>593</v>
      </c>
      <c r="B52" s="102" t="s">
        <v>1550</v>
      </c>
      <c r="C52" s="132" t="s">
        <v>264</v>
      </c>
      <c r="D52" s="78">
        <v>6</v>
      </c>
      <c r="E52" s="73">
        <f>ROUND(D52*21%,2)</f>
        <v>1.26</v>
      </c>
      <c r="F52" s="78">
        <f>D52+E52</f>
        <v>7.26</v>
      </c>
    </row>
    <row r="53" spans="1:9" s="58" customFormat="1" ht="14.25">
      <c r="A53" s="133" t="s">
        <v>136</v>
      </c>
      <c r="B53" s="431" t="s">
        <v>1338</v>
      </c>
      <c r="C53" s="431"/>
      <c r="D53" s="431"/>
      <c r="E53" s="431"/>
      <c r="F53" s="431"/>
    </row>
    <row r="54" spans="1:9" s="58" customFormat="1" ht="18">
      <c r="A54" s="71" t="s">
        <v>9</v>
      </c>
      <c r="B54" s="69" t="s">
        <v>806</v>
      </c>
      <c r="C54" s="66" t="s">
        <v>1210</v>
      </c>
      <c r="D54" s="38">
        <v>8</v>
      </c>
      <c r="E54" s="74" t="s">
        <v>763</v>
      </c>
      <c r="F54" s="38">
        <v>8</v>
      </c>
    </row>
    <row r="55" spans="1:9" s="58" customFormat="1" ht="30">
      <c r="A55" s="62" t="s">
        <v>1540</v>
      </c>
      <c r="B55" s="142" t="s">
        <v>860</v>
      </c>
      <c r="C55" s="66" t="s">
        <v>1210</v>
      </c>
      <c r="D55" s="149">
        <v>8</v>
      </c>
      <c r="E55" s="37" t="s">
        <v>1204</v>
      </c>
      <c r="F55" s="149">
        <v>8</v>
      </c>
    </row>
    <row r="56" spans="1:9" s="58" customFormat="1" ht="30">
      <c r="A56" s="281" t="s">
        <v>1541</v>
      </c>
      <c r="B56" s="142" t="s">
        <v>1500</v>
      </c>
      <c r="C56" s="224" t="s">
        <v>1210</v>
      </c>
      <c r="D56" s="283">
        <v>4</v>
      </c>
      <c r="E56" s="37" t="s">
        <v>1204</v>
      </c>
      <c r="F56" s="282">
        <v>4</v>
      </c>
    </row>
    <row r="57" spans="1:9" s="58" customFormat="1" ht="30">
      <c r="A57" s="281" t="s">
        <v>1548</v>
      </c>
      <c r="B57" s="142" t="s">
        <v>1295</v>
      </c>
      <c r="C57" s="224" t="s">
        <v>1210</v>
      </c>
      <c r="D57" s="283">
        <v>4</v>
      </c>
      <c r="E57" s="37" t="s">
        <v>1204</v>
      </c>
      <c r="F57" s="282">
        <v>4</v>
      </c>
    </row>
    <row r="58" spans="1:9" s="58" customFormat="1">
      <c r="A58" s="424" t="s">
        <v>660</v>
      </c>
      <c r="B58" s="425"/>
      <c r="C58" s="425"/>
      <c r="D58" s="425"/>
      <c r="E58" s="425"/>
      <c r="F58" s="426"/>
    </row>
    <row r="59" spans="1:9" s="58" customFormat="1" ht="45">
      <c r="A59" s="80" t="s">
        <v>11</v>
      </c>
      <c r="B59" s="138" t="s">
        <v>1339</v>
      </c>
      <c r="C59" s="66" t="s">
        <v>1210</v>
      </c>
      <c r="D59" s="38">
        <v>8</v>
      </c>
      <c r="E59" s="74" t="s">
        <v>763</v>
      </c>
      <c r="F59" s="38">
        <v>8</v>
      </c>
      <c r="G59" s="408"/>
      <c r="H59" s="458"/>
      <c r="I59" s="458"/>
    </row>
    <row r="60" spans="1:9" s="58" customFormat="1" ht="45">
      <c r="A60" s="71" t="s">
        <v>177</v>
      </c>
      <c r="B60" s="69" t="s">
        <v>1340</v>
      </c>
      <c r="C60" s="66" t="s">
        <v>1210</v>
      </c>
      <c r="D60" s="284">
        <v>20</v>
      </c>
      <c r="E60" s="74" t="s">
        <v>763</v>
      </c>
      <c r="F60" s="284">
        <v>20</v>
      </c>
      <c r="G60" s="408"/>
      <c r="H60" s="458"/>
      <c r="I60" s="458"/>
    </row>
    <row r="61" spans="1:9" s="58" customFormat="1" ht="15" customHeight="1">
      <c r="A61" s="71" t="s">
        <v>178</v>
      </c>
      <c r="B61" s="69" t="s">
        <v>331</v>
      </c>
      <c r="C61" s="66" t="s">
        <v>1210</v>
      </c>
      <c r="D61" s="6">
        <v>1.17</v>
      </c>
      <c r="E61" s="6">
        <f>ROUND(D61*21%,2)</f>
        <v>0.25</v>
      </c>
      <c r="F61" s="6">
        <f>D61+E61</f>
        <v>1.42</v>
      </c>
    </row>
    <row r="62" spans="1:9" s="58" customFormat="1">
      <c r="A62" s="71" t="s">
        <v>179</v>
      </c>
      <c r="B62" s="69" t="s">
        <v>332</v>
      </c>
      <c r="C62" s="66"/>
      <c r="D62" s="6"/>
      <c r="E62" s="6"/>
      <c r="F62" s="6"/>
    </row>
    <row r="63" spans="1:9" s="58" customFormat="1">
      <c r="A63" s="62" t="s">
        <v>180</v>
      </c>
      <c r="B63" s="104" t="s">
        <v>668</v>
      </c>
      <c r="C63" s="132" t="s">
        <v>117</v>
      </c>
      <c r="D63" s="38">
        <v>14</v>
      </c>
      <c r="E63" s="6">
        <f t="shared" ref="E63:E73" si="4">ROUND(D63*21%,2)</f>
        <v>2.94</v>
      </c>
      <c r="F63" s="6">
        <f t="shared" ref="F63:F73" si="5">D63+E63</f>
        <v>16.940000000000001</v>
      </c>
    </row>
    <row r="64" spans="1:9" s="58" customFormat="1">
      <c r="A64" s="62" t="s">
        <v>661</v>
      </c>
      <c r="B64" s="104" t="s">
        <v>667</v>
      </c>
      <c r="C64" s="132" t="s">
        <v>117</v>
      </c>
      <c r="D64" s="38">
        <v>7</v>
      </c>
      <c r="E64" s="6">
        <f t="shared" si="4"/>
        <v>1.47</v>
      </c>
      <c r="F64" s="6">
        <f t="shared" si="5"/>
        <v>8.4700000000000006</v>
      </c>
    </row>
    <row r="65" spans="1:6" s="58" customFormat="1">
      <c r="A65" s="62" t="s">
        <v>662</v>
      </c>
      <c r="B65" s="104" t="s">
        <v>666</v>
      </c>
      <c r="C65" s="132" t="s">
        <v>117</v>
      </c>
      <c r="D65" s="38">
        <v>7</v>
      </c>
      <c r="E65" s="6">
        <f t="shared" si="4"/>
        <v>1.47</v>
      </c>
      <c r="F65" s="6">
        <f t="shared" si="5"/>
        <v>8.4700000000000006</v>
      </c>
    </row>
    <row r="66" spans="1:6" s="58" customFormat="1">
      <c r="A66" s="62" t="s">
        <v>663</v>
      </c>
      <c r="B66" s="104" t="s">
        <v>670</v>
      </c>
      <c r="C66" s="132" t="s">
        <v>117</v>
      </c>
      <c r="D66" s="38">
        <v>7</v>
      </c>
      <c r="E66" s="6">
        <f t="shared" si="4"/>
        <v>1.47</v>
      </c>
      <c r="F66" s="6">
        <f t="shared" si="5"/>
        <v>8.4700000000000006</v>
      </c>
    </row>
    <row r="67" spans="1:6" s="58" customFormat="1">
      <c r="A67" s="62" t="s">
        <v>664</v>
      </c>
      <c r="B67" s="104" t="s">
        <v>671</v>
      </c>
      <c r="C67" s="132" t="s">
        <v>117</v>
      </c>
      <c r="D67" s="38">
        <v>4</v>
      </c>
      <c r="E67" s="6">
        <f t="shared" si="4"/>
        <v>0.84</v>
      </c>
      <c r="F67" s="6">
        <f t="shared" si="5"/>
        <v>4.84</v>
      </c>
    </row>
    <row r="68" spans="1:6" s="58" customFormat="1">
      <c r="A68" s="62" t="s">
        <v>665</v>
      </c>
      <c r="B68" s="104" t="s">
        <v>669</v>
      </c>
      <c r="C68" s="132" t="s">
        <v>117</v>
      </c>
      <c r="D68" s="38">
        <v>2.8</v>
      </c>
      <c r="E68" s="6">
        <f t="shared" si="4"/>
        <v>0.59</v>
      </c>
      <c r="F68" s="6">
        <f t="shared" si="5"/>
        <v>3.3899999999999997</v>
      </c>
    </row>
    <row r="69" spans="1:6" s="58" customFormat="1">
      <c r="A69" s="71" t="s">
        <v>181</v>
      </c>
      <c r="B69" s="415" t="s">
        <v>672</v>
      </c>
      <c r="C69" s="416"/>
      <c r="D69" s="416"/>
      <c r="E69" s="416"/>
      <c r="F69" s="417"/>
    </row>
    <row r="70" spans="1:6" s="58" customFormat="1">
      <c r="A70" s="62" t="s">
        <v>182</v>
      </c>
      <c r="B70" s="104" t="s">
        <v>668</v>
      </c>
      <c r="C70" s="132" t="s">
        <v>117</v>
      </c>
      <c r="D70" s="38">
        <v>42</v>
      </c>
      <c r="E70" s="6">
        <f t="shared" si="4"/>
        <v>8.82</v>
      </c>
      <c r="F70" s="6">
        <f t="shared" si="5"/>
        <v>50.82</v>
      </c>
    </row>
    <row r="71" spans="1:6" s="58" customFormat="1">
      <c r="A71" s="62" t="s">
        <v>183</v>
      </c>
      <c r="B71" s="104" t="s">
        <v>667</v>
      </c>
      <c r="C71" s="132" t="s">
        <v>117</v>
      </c>
      <c r="D71" s="38">
        <v>21</v>
      </c>
      <c r="E71" s="6">
        <f t="shared" si="4"/>
        <v>4.41</v>
      </c>
      <c r="F71" s="6">
        <f t="shared" si="5"/>
        <v>25.41</v>
      </c>
    </row>
    <row r="72" spans="1:6" s="58" customFormat="1" ht="33" customHeight="1">
      <c r="A72" s="62" t="s">
        <v>184</v>
      </c>
      <c r="B72" s="104" t="s">
        <v>666</v>
      </c>
      <c r="C72" s="132" t="s">
        <v>117</v>
      </c>
      <c r="D72" s="38">
        <v>14</v>
      </c>
      <c r="E72" s="6">
        <f t="shared" si="4"/>
        <v>2.94</v>
      </c>
      <c r="F72" s="6">
        <f t="shared" si="5"/>
        <v>16.940000000000001</v>
      </c>
    </row>
    <row r="73" spans="1:6" s="58" customFormat="1" ht="30">
      <c r="A73" s="71" t="s">
        <v>255</v>
      </c>
      <c r="B73" s="69" t="s">
        <v>336</v>
      </c>
      <c r="C73" s="66" t="s">
        <v>1211</v>
      </c>
      <c r="D73" s="6">
        <v>21.34</v>
      </c>
      <c r="E73" s="6">
        <f t="shared" si="4"/>
        <v>4.4800000000000004</v>
      </c>
      <c r="F73" s="6">
        <f t="shared" si="5"/>
        <v>25.82</v>
      </c>
    </row>
    <row r="74" spans="1:6" s="58" customFormat="1" ht="14.25">
      <c r="A74" s="133" t="s">
        <v>598</v>
      </c>
      <c r="B74" s="430" t="s">
        <v>1200</v>
      </c>
      <c r="C74" s="430"/>
      <c r="D74" s="430"/>
      <c r="E74" s="430"/>
      <c r="F74" s="430"/>
    </row>
    <row r="75" spans="1:6" s="58" customFormat="1" ht="18">
      <c r="A75" s="71" t="s">
        <v>13</v>
      </c>
      <c r="B75" s="69" t="s">
        <v>337</v>
      </c>
      <c r="C75" s="66" t="s">
        <v>1210</v>
      </c>
      <c r="D75" s="38">
        <v>8</v>
      </c>
      <c r="E75" s="38" t="s">
        <v>763</v>
      </c>
      <c r="F75" s="38">
        <v>8</v>
      </c>
    </row>
    <row r="76" spans="1:6" s="58" customFormat="1">
      <c r="A76" s="424" t="s">
        <v>566</v>
      </c>
      <c r="B76" s="425"/>
      <c r="C76" s="425"/>
      <c r="D76" s="425"/>
      <c r="E76" s="425"/>
      <c r="F76" s="426"/>
    </row>
    <row r="77" spans="1:6" s="58" customFormat="1" ht="18">
      <c r="A77" s="71" t="s">
        <v>15</v>
      </c>
      <c r="B77" s="69" t="s">
        <v>338</v>
      </c>
      <c r="C77" s="66" t="s">
        <v>1210</v>
      </c>
      <c r="D77" s="38">
        <v>3</v>
      </c>
      <c r="E77" s="38" t="s">
        <v>763</v>
      </c>
      <c r="F77" s="38">
        <v>3</v>
      </c>
    </row>
    <row r="78" spans="1:6" s="58" customFormat="1">
      <c r="A78" s="71" t="s">
        <v>202</v>
      </c>
      <c r="B78" s="415" t="s">
        <v>339</v>
      </c>
      <c r="C78" s="416"/>
      <c r="D78" s="416"/>
      <c r="E78" s="416"/>
      <c r="F78" s="417"/>
    </row>
    <row r="79" spans="1:6" s="58" customFormat="1" ht="15" customHeight="1">
      <c r="A79" s="62" t="s">
        <v>673</v>
      </c>
      <c r="B79" s="104" t="s">
        <v>528</v>
      </c>
      <c r="C79" s="132" t="s">
        <v>117</v>
      </c>
      <c r="D79" s="38">
        <v>0.24</v>
      </c>
      <c r="E79" s="38">
        <f>ROUND(D79*21%,2)</f>
        <v>0.05</v>
      </c>
      <c r="F79" s="38">
        <f>D79+E79</f>
        <v>0.28999999999999998</v>
      </c>
    </row>
    <row r="80" spans="1:6" s="58" customFormat="1" ht="16.5">
      <c r="A80" s="62" t="s">
        <v>673</v>
      </c>
      <c r="B80" s="104" t="s">
        <v>529</v>
      </c>
      <c r="C80" s="132" t="s">
        <v>117</v>
      </c>
      <c r="D80" s="38">
        <v>0.48</v>
      </c>
      <c r="E80" s="38">
        <f>ROUND(D80*21%,2)</f>
        <v>0.1</v>
      </c>
      <c r="F80" s="38">
        <f>D80+E80</f>
        <v>0.57999999999999996</v>
      </c>
    </row>
    <row r="81" spans="1:6" s="58" customFormat="1">
      <c r="A81" s="71" t="s">
        <v>203</v>
      </c>
      <c r="B81" s="415" t="s">
        <v>680</v>
      </c>
      <c r="C81" s="416"/>
      <c r="D81" s="416"/>
      <c r="E81" s="416"/>
      <c r="F81" s="417"/>
    </row>
    <row r="82" spans="1:6" s="58" customFormat="1">
      <c r="A82" s="62" t="s">
        <v>674</v>
      </c>
      <c r="B82" s="104" t="s">
        <v>340</v>
      </c>
      <c r="C82" s="132" t="s">
        <v>1212</v>
      </c>
      <c r="D82" s="38">
        <v>3.5</v>
      </c>
      <c r="E82" s="38">
        <f>ROUND(D82*21%,2)</f>
        <v>0.74</v>
      </c>
      <c r="F82" s="38">
        <f>D82+E82</f>
        <v>4.24</v>
      </c>
    </row>
    <row r="83" spans="1:6" s="58" customFormat="1">
      <c r="A83" s="62" t="s">
        <v>675</v>
      </c>
      <c r="B83" s="104" t="s">
        <v>678</v>
      </c>
      <c r="C83" s="132" t="s">
        <v>1212</v>
      </c>
      <c r="D83" s="38">
        <v>3.5</v>
      </c>
      <c r="E83" s="38">
        <f>ROUND(D83*21%,2)</f>
        <v>0.74</v>
      </c>
      <c r="F83" s="38">
        <f>D83+E83</f>
        <v>4.24</v>
      </c>
    </row>
    <row r="84" spans="1:6" s="58" customFormat="1">
      <c r="A84" s="62" t="s">
        <v>676</v>
      </c>
      <c r="B84" s="104" t="s">
        <v>341</v>
      </c>
      <c r="C84" s="132" t="s">
        <v>1212</v>
      </c>
      <c r="D84" s="38">
        <v>3.5</v>
      </c>
      <c r="E84" s="38">
        <f>ROUND(D84*21%,2)</f>
        <v>0.74</v>
      </c>
      <c r="F84" s="38">
        <f>D84+E84</f>
        <v>4.24</v>
      </c>
    </row>
    <row r="85" spans="1:6" s="58" customFormat="1">
      <c r="A85" s="62" t="s">
        <v>677</v>
      </c>
      <c r="B85" s="104" t="s">
        <v>679</v>
      </c>
      <c r="C85" s="132" t="s">
        <v>1212</v>
      </c>
      <c r="D85" s="38">
        <v>2.89</v>
      </c>
      <c r="E85" s="38">
        <f>ROUND(D85*21%,2)</f>
        <v>0.61</v>
      </c>
      <c r="F85" s="38">
        <f>D85+E85</f>
        <v>3.5</v>
      </c>
    </row>
    <row r="86" spans="1:6" s="58" customFormat="1" ht="14.25">
      <c r="A86" s="133" t="s">
        <v>603</v>
      </c>
      <c r="B86" s="430" t="s">
        <v>342</v>
      </c>
      <c r="C86" s="430"/>
      <c r="D86" s="430"/>
      <c r="E86" s="430"/>
      <c r="F86" s="430"/>
    </row>
    <row r="87" spans="1:6" s="58" customFormat="1" ht="30">
      <c r="A87" s="71" t="s">
        <v>16</v>
      </c>
      <c r="B87" s="69" t="s">
        <v>681</v>
      </c>
      <c r="C87" s="132" t="s">
        <v>117</v>
      </c>
      <c r="D87" s="38">
        <v>1.4</v>
      </c>
      <c r="E87" s="38">
        <f>ROUND(D87*21%,2)</f>
        <v>0.28999999999999998</v>
      </c>
      <c r="F87" s="38">
        <f>D87+E87</f>
        <v>1.69</v>
      </c>
    </row>
    <row r="88" spans="1:6" s="58" customFormat="1">
      <c r="A88" s="71" t="s">
        <v>17</v>
      </c>
      <c r="B88" s="415" t="s">
        <v>343</v>
      </c>
      <c r="C88" s="416"/>
      <c r="D88" s="416"/>
      <c r="E88" s="416"/>
      <c r="F88" s="417"/>
    </row>
    <row r="89" spans="1:6" s="58" customFormat="1">
      <c r="A89" s="62" t="s">
        <v>684</v>
      </c>
      <c r="B89" s="104" t="s">
        <v>344</v>
      </c>
      <c r="C89" s="132" t="s">
        <v>117</v>
      </c>
      <c r="D89" s="38">
        <v>7</v>
      </c>
      <c r="E89" s="38">
        <f>ROUND(D89*21%,2)</f>
        <v>1.47</v>
      </c>
      <c r="F89" s="38">
        <f>D89+E89</f>
        <v>8.4700000000000006</v>
      </c>
    </row>
    <row r="90" spans="1:6" s="58" customFormat="1">
      <c r="A90" s="62" t="s">
        <v>685</v>
      </c>
      <c r="B90" s="104" t="s">
        <v>345</v>
      </c>
      <c r="C90" s="132" t="s">
        <v>117</v>
      </c>
      <c r="D90" s="38">
        <v>4</v>
      </c>
      <c r="E90" s="38">
        <f>ROUND(D90*21%,2)</f>
        <v>0.84</v>
      </c>
      <c r="F90" s="38">
        <f>D90+E90</f>
        <v>4.84</v>
      </c>
    </row>
    <row r="91" spans="1:6" s="58" customFormat="1">
      <c r="A91" s="62" t="s">
        <v>686</v>
      </c>
      <c r="B91" s="104" t="s">
        <v>683</v>
      </c>
      <c r="C91" s="132" t="s">
        <v>117</v>
      </c>
      <c r="D91" s="38">
        <v>9.9</v>
      </c>
      <c r="E91" s="38">
        <f>ROUND(D91*21%,2)</f>
        <v>2.08</v>
      </c>
      <c r="F91" s="38">
        <f>D91+E91</f>
        <v>11.98</v>
      </c>
    </row>
    <row r="92" spans="1:6" s="58" customFormat="1">
      <c r="A92" s="424" t="s">
        <v>682</v>
      </c>
      <c r="B92" s="425"/>
      <c r="C92" s="425"/>
      <c r="D92" s="425"/>
      <c r="E92" s="425"/>
      <c r="F92" s="426"/>
    </row>
    <row r="93" spans="1:6" s="58" customFormat="1" ht="14.25">
      <c r="A93" s="133" t="s">
        <v>23</v>
      </c>
      <c r="B93" s="389" t="s">
        <v>1288</v>
      </c>
      <c r="C93" s="390"/>
      <c r="D93" s="390"/>
      <c r="E93" s="390"/>
      <c r="F93" s="391"/>
    </row>
    <row r="94" spans="1:6" s="58" customFormat="1">
      <c r="A94" s="251" t="s">
        <v>25</v>
      </c>
      <c r="B94" s="239" t="s">
        <v>14</v>
      </c>
      <c r="C94" s="66"/>
      <c r="D94" s="3"/>
      <c r="E94" s="3"/>
      <c r="F94" s="3"/>
    </row>
    <row r="95" spans="1:6" s="58" customFormat="1" ht="27.75" customHeight="1">
      <c r="A95" s="62" t="s">
        <v>691</v>
      </c>
      <c r="B95" s="104" t="s">
        <v>690</v>
      </c>
      <c r="C95" s="66" t="s">
        <v>1213</v>
      </c>
      <c r="D95" s="48" t="s">
        <v>346</v>
      </c>
      <c r="E95" s="6" t="s">
        <v>1149</v>
      </c>
      <c r="F95" s="4" t="s">
        <v>1044</v>
      </c>
    </row>
    <row r="96" spans="1:6" s="58" customFormat="1" ht="30">
      <c r="A96" s="62" t="s">
        <v>692</v>
      </c>
      <c r="B96" s="104" t="s">
        <v>347</v>
      </c>
      <c r="C96" s="66" t="s">
        <v>1213</v>
      </c>
      <c r="D96" s="48" t="s">
        <v>348</v>
      </c>
      <c r="E96" s="6" t="s">
        <v>1149</v>
      </c>
      <c r="F96" s="4" t="s">
        <v>1043</v>
      </c>
    </row>
    <row r="97" spans="1:6" s="58" customFormat="1">
      <c r="A97" s="62" t="s">
        <v>694</v>
      </c>
      <c r="B97" s="104" t="s">
        <v>687</v>
      </c>
      <c r="C97" s="132" t="s">
        <v>117</v>
      </c>
      <c r="D97" s="38">
        <v>42.6</v>
      </c>
      <c r="E97" s="38">
        <f t="shared" ref="E97:E102" si="6">ROUND(D97*21%,2)</f>
        <v>8.9499999999999993</v>
      </c>
      <c r="F97" s="38">
        <f t="shared" ref="F97:F102" si="7">D97+E97</f>
        <v>51.55</v>
      </c>
    </row>
    <row r="98" spans="1:6" s="58" customFormat="1" ht="30">
      <c r="A98" s="62" t="s">
        <v>695</v>
      </c>
      <c r="B98" s="104" t="s">
        <v>349</v>
      </c>
      <c r="C98" s="132" t="s">
        <v>117</v>
      </c>
      <c r="D98" s="38">
        <v>71</v>
      </c>
      <c r="E98" s="38">
        <f t="shared" si="6"/>
        <v>14.91</v>
      </c>
      <c r="F98" s="38">
        <f t="shared" si="7"/>
        <v>85.91</v>
      </c>
    </row>
    <row r="99" spans="1:6" s="58" customFormat="1">
      <c r="A99" s="62" t="s">
        <v>696</v>
      </c>
      <c r="B99" s="104" t="s">
        <v>688</v>
      </c>
      <c r="C99" s="132" t="s">
        <v>117</v>
      </c>
      <c r="D99" s="38">
        <v>2.85</v>
      </c>
      <c r="E99" s="38">
        <f t="shared" si="6"/>
        <v>0.6</v>
      </c>
      <c r="F99" s="38">
        <f t="shared" si="7"/>
        <v>3.45</v>
      </c>
    </row>
    <row r="100" spans="1:6" s="58" customFormat="1">
      <c r="A100" s="62" t="s">
        <v>697</v>
      </c>
      <c r="B100" s="104" t="s">
        <v>689</v>
      </c>
      <c r="C100" s="132" t="s">
        <v>117</v>
      </c>
      <c r="D100" s="38">
        <v>7</v>
      </c>
      <c r="E100" s="38">
        <f t="shared" si="6"/>
        <v>1.47</v>
      </c>
      <c r="F100" s="38">
        <f t="shared" si="7"/>
        <v>8.4700000000000006</v>
      </c>
    </row>
    <row r="101" spans="1:6" s="58" customFormat="1">
      <c r="A101" s="62" t="s">
        <v>698</v>
      </c>
      <c r="B101" s="104" t="s">
        <v>351</v>
      </c>
      <c r="C101" s="132" t="s">
        <v>117</v>
      </c>
      <c r="D101" s="38">
        <v>14</v>
      </c>
      <c r="E101" s="38">
        <f t="shared" si="6"/>
        <v>2.94</v>
      </c>
      <c r="F101" s="38">
        <f t="shared" si="7"/>
        <v>16.940000000000001</v>
      </c>
    </row>
    <row r="102" spans="1:6" s="58" customFormat="1">
      <c r="A102" s="62" t="s">
        <v>699</v>
      </c>
      <c r="B102" s="104" t="s">
        <v>352</v>
      </c>
      <c r="C102" s="132" t="s">
        <v>117</v>
      </c>
      <c r="D102" s="38">
        <v>7</v>
      </c>
      <c r="E102" s="38">
        <f t="shared" si="6"/>
        <v>1.47</v>
      </c>
      <c r="F102" s="38">
        <f t="shared" si="7"/>
        <v>8.4700000000000006</v>
      </c>
    </row>
    <row r="103" spans="1:6" s="58" customFormat="1">
      <c r="A103" s="424" t="s">
        <v>693</v>
      </c>
      <c r="B103" s="425"/>
      <c r="C103" s="425"/>
      <c r="D103" s="425"/>
      <c r="E103" s="425"/>
      <c r="F103" s="426"/>
    </row>
    <row r="104" spans="1:6" s="58" customFormat="1">
      <c r="A104" s="251" t="s">
        <v>26</v>
      </c>
      <c r="B104" s="239" t="s">
        <v>584</v>
      </c>
      <c r="C104" s="66"/>
      <c r="D104" s="3"/>
      <c r="E104" s="3"/>
      <c r="F104" s="3"/>
    </row>
    <row r="105" spans="1:6" s="58" customFormat="1">
      <c r="A105" s="62" t="s">
        <v>701</v>
      </c>
      <c r="B105" s="104" t="s">
        <v>353</v>
      </c>
      <c r="C105" s="132" t="s">
        <v>117</v>
      </c>
      <c r="D105" s="38">
        <v>7.6</v>
      </c>
      <c r="E105" s="38">
        <f>ROUND(D105*21%,2)</f>
        <v>1.6</v>
      </c>
      <c r="F105" s="38">
        <f>D105+E105</f>
        <v>9.1999999999999993</v>
      </c>
    </row>
    <row r="106" spans="1:6" s="58" customFormat="1" ht="30">
      <c r="A106" s="62" t="s">
        <v>702</v>
      </c>
      <c r="B106" s="104" t="s">
        <v>354</v>
      </c>
      <c r="C106" s="132" t="s">
        <v>1214</v>
      </c>
      <c r="D106" s="76" t="s">
        <v>346</v>
      </c>
      <c r="E106" s="38" t="s">
        <v>1223</v>
      </c>
      <c r="F106" s="48" t="s">
        <v>1044</v>
      </c>
    </row>
    <row r="107" spans="1:6" s="58" customFormat="1" ht="30">
      <c r="A107" s="62" t="s">
        <v>703</v>
      </c>
      <c r="B107" s="104" t="s">
        <v>355</v>
      </c>
      <c r="C107" s="132" t="s">
        <v>1214</v>
      </c>
      <c r="D107" s="76" t="s">
        <v>348</v>
      </c>
      <c r="E107" s="38" t="s">
        <v>1223</v>
      </c>
      <c r="F107" s="48" t="s">
        <v>1043</v>
      </c>
    </row>
    <row r="108" spans="1:6" s="58" customFormat="1" ht="29.25">
      <c r="A108" s="62" t="s">
        <v>704</v>
      </c>
      <c r="B108" s="104" t="s">
        <v>707</v>
      </c>
      <c r="C108" s="132" t="s">
        <v>1215</v>
      </c>
      <c r="D108" s="38">
        <v>1.4</v>
      </c>
      <c r="E108" s="38">
        <f>ROUND(D108*21%,2)</f>
        <v>0.28999999999999998</v>
      </c>
      <c r="F108" s="38">
        <f>D108+E108</f>
        <v>1.69</v>
      </c>
    </row>
    <row r="109" spans="1:6" s="58" customFormat="1">
      <c r="A109" s="62" t="s">
        <v>705</v>
      </c>
      <c r="B109" s="104" t="s">
        <v>708</v>
      </c>
      <c r="C109" s="132" t="s">
        <v>117</v>
      </c>
      <c r="D109" s="38">
        <v>2.4</v>
      </c>
      <c r="E109" s="38">
        <f>ROUND(D109*21%,2)</f>
        <v>0.5</v>
      </c>
      <c r="F109" s="38">
        <f>D109+E109</f>
        <v>2.9</v>
      </c>
    </row>
    <row r="110" spans="1:6" s="58" customFormat="1">
      <c r="A110" s="62" t="s">
        <v>706</v>
      </c>
      <c r="B110" s="104" t="s">
        <v>356</v>
      </c>
      <c r="C110" s="132" t="s">
        <v>117</v>
      </c>
      <c r="D110" s="38">
        <v>2.85</v>
      </c>
      <c r="E110" s="38">
        <f>ROUND(D110*21%,2)</f>
        <v>0.6</v>
      </c>
      <c r="F110" s="38">
        <f>D110+E110</f>
        <v>3.45</v>
      </c>
    </row>
    <row r="111" spans="1:6" s="58" customFormat="1">
      <c r="A111" s="424" t="s">
        <v>700</v>
      </c>
      <c r="B111" s="425"/>
      <c r="C111" s="425"/>
      <c r="D111" s="425"/>
      <c r="E111" s="425"/>
      <c r="F111" s="426"/>
    </row>
    <row r="112" spans="1:6" s="58" customFormat="1" ht="14.25">
      <c r="A112" s="251" t="s">
        <v>28</v>
      </c>
      <c r="B112" s="239" t="s">
        <v>357</v>
      </c>
      <c r="C112" s="221"/>
      <c r="D112" s="54"/>
      <c r="E112" s="54"/>
      <c r="F112" s="54"/>
    </row>
    <row r="113" spans="1:6" s="58" customFormat="1" ht="30">
      <c r="A113" s="62" t="s">
        <v>710</v>
      </c>
      <c r="B113" s="104" t="s">
        <v>358</v>
      </c>
      <c r="C113" s="132" t="s">
        <v>1213</v>
      </c>
      <c r="D113" s="76" t="s">
        <v>346</v>
      </c>
      <c r="E113" s="38" t="s">
        <v>1223</v>
      </c>
      <c r="F113" s="48" t="s">
        <v>1044</v>
      </c>
    </row>
    <row r="114" spans="1:6" s="58" customFormat="1" ht="30">
      <c r="A114" s="62" t="s">
        <v>711</v>
      </c>
      <c r="B114" s="104" t="s">
        <v>1045</v>
      </c>
      <c r="C114" s="132" t="s">
        <v>1213</v>
      </c>
      <c r="D114" s="76" t="s">
        <v>348</v>
      </c>
      <c r="E114" s="38" t="s">
        <v>1223</v>
      </c>
      <c r="F114" s="48" t="s">
        <v>1043</v>
      </c>
    </row>
    <row r="115" spans="1:6" s="58" customFormat="1">
      <c r="A115" s="62" t="s">
        <v>712</v>
      </c>
      <c r="B115" s="104" t="s">
        <v>359</v>
      </c>
      <c r="C115" s="132" t="s">
        <v>117</v>
      </c>
      <c r="D115" s="38">
        <v>12</v>
      </c>
      <c r="E115" s="38">
        <f>ROUND(D115*21%,2)</f>
        <v>2.52</v>
      </c>
      <c r="F115" s="38">
        <f>D115+E115</f>
        <v>14.52</v>
      </c>
    </row>
    <row r="116" spans="1:6" s="58" customFormat="1">
      <c r="A116" s="424" t="s">
        <v>709</v>
      </c>
      <c r="B116" s="425"/>
      <c r="C116" s="425"/>
      <c r="D116" s="425"/>
      <c r="E116" s="425"/>
      <c r="F116" s="426"/>
    </row>
    <row r="117" spans="1:6" s="58" customFormat="1" ht="14.25">
      <c r="A117" s="251" t="s">
        <v>30</v>
      </c>
      <c r="B117" s="421" t="s">
        <v>360</v>
      </c>
      <c r="C117" s="422"/>
      <c r="D117" s="422"/>
      <c r="E117" s="422"/>
      <c r="F117" s="423"/>
    </row>
    <row r="118" spans="1:6" s="58" customFormat="1" ht="30">
      <c r="A118" s="62" t="s">
        <v>713</v>
      </c>
      <c r="B118" s="104" t="s">
        <v>714</v>
      </c>
      <c r="C118" s="132" t="s">
        <v>254</v>
      </c>
      <c r="D118" s="76" t="s">
        <v>361</v>
      </c>
      <c r="E118" s="38" t="s">
        <v>1514</v>
      </c>
      <c r="F118" s="76" t="s">
        <v>361</v>
      </c>
    </row>
    <row r="119" spans="1:6" s="58" customFormat="1">
      <c r="A119" s="251" t="s">
        <v>31</v>
      </c>
      <c r="B119" s="239" t="s">
        <v>585</v>
      </c>
      <c r="C119" s="132"/>
      <c r="D119" s="54"/>
      <c r="E119" s="54"/>
      <c r="F119" s="54"/>
    </row>
    <row r="120" spans="1:6" s="58" customFormat="1" ht="30">
      <c r="A120" s="62" t="s">
        <v>715</v>
      </c>
      <c r="B120" s="104" t="s">
        <v>1183</v>
      </c>
      <c r="C120" s="132" t="s">
        <v>254</v>
      </c>
      <c r="D120" s="38">
        <v>2.48</v>
      </c>
      <c r="E120" s="38">
        <f>ROUND(D120*21%,2)</f>
        <v>0.52</v>
      </c>
      <c r="F120" s="38">
        <f>D120+E120</f>
        <v>3</v>
      </c>
    </row>
    <row r="121" spans="1:6" s="58" customFormat="1">
      <c r="A121" s="62" t="s">
        <v>716</v>
      </c>
      <c r="B121" s="104" t="s">
        <v>362</v>
      </c>
      <c r="C121" s="132" t="s">
        <v>254</v>
      </c>
      <c r="D121" s="38">
        <v>4.13</v>
      </c>
      <c r="E121" s="38">
        <f>ROUND(D121*21%,2)</f>
        <v>0.87</v>
      </c>
      <c r="F121" s="38">
        <f>D121+E121</f>
        <v>5</v>
      </c>
    </row>
    <row r="122" spans="1:6" s="58" customFormat="1">
      <c r="A122" s="62" t="s">
        <v>1189</v>
      </c>
      <c r="B122" s="104" t="s">
        <v>1191</v>
      </c>
      <c r="C122" s="132" t="s">
        <v>1218</v>
      </c>
      <c r="D122" s="38">
        <v>9.92</v>
      </c>
      <c r="E122" s="38">
        <f>ROUND(D122*21%,2)</f>
        <v>2.08</v>
      </c>
      <c r="F122" s="38">
        <f>D122+E122</f>
        <v>12</v>
      </c>
    </row>
    <row r="123" spans="1:6" s="58" customFormat="1">
      <c r="A123" s="62" t="s">
        <v>1190</v>
      </c>
      <c r="B123" s="104" t="s">
        <v>1192</v>
      </c>
      <c r="C123" s="132" t="s">
        <v>1219</v>
      </c>
      <c r="D123" s="38">
        <v>14.88</v>
      </c>
      <c r="E123" s="38">
        <f>ROUND(D123*21%,2)</f>
        <v>3.12</v>
      </c>
      <c r="F123" s="38">
        <f>D123+E123</f>
        <v>18</v>
      </c>
    </row>
    <row r="124" spans="1:6" s="58" customFormat="1">
      <c r="A124" s="251" t="s">
        <v>350</v>
      </c>
      <c r="B124" s="239" t="s">
        <v>586</v>
      </c>
      <c r="C124" s="132"/>
      <c r="D124" s="38"/>
      <c r="E124" s="38"/>
      <c r="F124" s="38"/>
    </row>
    <row r="125" spans="1:6" s="58" customFormat="1">
      <c r="A125" s="62" t="s">
        <v>719</v>
      </c>
      <c r="B125" s="104" t="s">
        <v>718</v>
      </c>
      <c r="C125" s="132" t="s">
        <v>117</v>
      </c>
      <c r="D125" s="38">
        <v>35.5</v>
      </c>
      <c r="E125" s="38">
        <f t="shared" ref="E125:E130" si="8">ROUND(D125*21%,2)</f>
        <v>7.46</v>
      </c>
      <c r="F125" s="38">
        <f t="shared" ref="F125:F130" si="9">D125+E125</f>
        <v>42.96</v>
      </c>
    </row>
    <row r="126" spans="1:6" s="58" customFormat="1" ht="30">
      <c r="A126" s="62" t="s">
        <v>720</v>
      </c>
      <c r="B126" s="104" t="s">
        <v>723</v>
      </c>
      <c r="C126" s="132" t="s">
        <v>117</v>
      </c>
      <c r="D126" s="38">
        <v>35.5</v>
      </c>
      <c r="E126" s="38">
        <f t="shared" si="8"/>
        <v>7.46</v>
      </c>
      <c r="F126" s="38">
        <f t="shared" si="9"/>
        <v>42.96</v>
      </c>
    </row>
    <row r="127" spans="1:6" s="58" customFormat="1">
      <c r="A127" s="62" t="s">
        <v>721</v>
      </c>
      <c r="B127" s="104" t="s">
        <v>363</v>
      </c>
      <c r="C127" s="132" t="s">
        <v>1210</v>
      </c>
      <c r="D127" s="38">
        <v>1.18</v>
      </c>
      <c r="E127" s="38">
        <f t="shared" si="8"/>
        <v>0.25</v>
      </c>
      <c r="F127" s="38">
        <f t="shared" si="9"/>
        <v>1.43</v>
      </c>
    </row>
    <row r="128" spans="1:6" s="58" customFormat="1">
      <c r="A128" s="62" t="s">
        <v>722</v>
      </c>
      <c r="B128" s="104" t="s">
        <v>717</v>
      </c>
      <c r="C128" s="132" t="s">
        <v>1216</v>
      </c>
      <c r="D128" s="38">
        <v>2.48</v>
      </c>
      <c r="E128" s="38">
        <f t="shared" si="8"/>
        <v>0.52</v>
      </c>
      <c r="F128" s="38">
        <f t="shared" si="9"/>
        <v>3</v>
      </c>
    </row>
    <row r="129" spans="1:6" s="58" customFormat="1">
      <c r="A129" s="62" t="s">
        <v>1184</v>
      </c>
      <c r="B129" s="356" t="s">
        <v>1186</v>
      </c>
      <c r="C129" s="132" t="s">
        <v>1187</v>
      </c>
      <c r="D129" s="38">
        <v>2.0699999999999998</v>
      </c>
      <c r="E129" s="38">
        <f t="shared" si="8"/>
        <v>0.43</v>
      </c>
      <c r="F129" s="38">
        <f t="shared" si="9"/>
        <v>2.5</v>
      </c>
    </row>
    <row r="130" spans="1:6" s="58" customFormat="1">
      <c r="A130" s="62" t="s">
        <v>1185</v>
      </c>
      <c r="B130" s="104" t="s">
        <v>1188</v>
      </c>
      <c r="C130" s="132" t="s">
        <v>1216</v>
      </c>
      <c r="D130" s="38">
        <v>12.4</v>
      </c>
      <c r="E130" s="38">
        <f t="shared" si="8"/>
        <v>2.6</v>
      </c>
      <c r="F130" s="38">
        <f t="shared" si="9"/>
        <v>15</v>
      </c>
    </row>
    <row r="131" spans="1:6" s="58" customFormat="1" ht="14.25">
      <c r="A131" s="133" t="s">
        <v>548</v>
      </c>
      <c r="B131" s="389" t="s">
        <v>767</v>
      </c>
      <c r="C131" s="390"/>
      <c r="D131" s="390"/>
      <c r="E131" s="390"/>
      <c r="F131" s="391"/>
    </row>
    <row r="132" spans="1:6" s="58" customFormat="1" ht="14.25">
      <c r="A132" s="251" t="s">
        <v>32</v>
      </c>
      <c r="B132" s="421" t="s">
        <v>382</v>
      </c>
      <c r="C132" s="422"/>
      <c r="D132" s="422"/>
      <c r="E132" s="422"/>
      <c r="F132" s="423"/>
    </row>
    <row r="133" spans="1:6" s="58" customFormat="1" ht="18">
      <c r="A133" s="62" t="s">
        <v>1325</v>
      </c>
      <c r="B133" s="104" t="s">
        <v>731</v>
      </c>
      <c r="C133" s="132" t="s">
        <v>254</v>
      </c>
      <c r="D133" s="38">
        <v>1</v>
      </c>
      <c r="E133" s="38" t="s">
        <v>1514</v>
      </c>
      <c r="F133" s="38">
        <f>D133</f>
        <v>1</v>
      </c>
    </row>
    <row r="134" spans="1:6" s="58" customFormat="1" ht="18">
      <c r="A134" s="62" t="s">
        <v>1326</v>
      </c>
      <c r="B134" s="104" t="s">
        <v>386</v>
      </c>
      <c r="C134" s="132" t="s">
        <v>254</v>
      </c>
      <c r="D134" s="38">
        <v>0.3</v>
      </c>
      <c r="E134" s="38" t="s">
        <v>1514</v>
      </c>
      <c r="F134" s="38">
        <f>D134</f>
        <v>0.3</v>
      </c>
    </row>
    <row r="135" spans="1:6" s="58" customFormat="1" ht="18">
      <c r="A135" s="62" t="s">
        <v>1327</v>
      </c>
      <c r="B135" s="104" t="s">
        <v>383</v>
      </c>
      <c r="C135" s="132" t="s">
        <v>254</v>
      </c>
      <c r="D135" s="38">
        <v>0.2</v>
      </c>
      <c r="E135" s="38" t="s">
        <v>1514</v>
      </c>
      <c r="F135" s="38">
        <f>D135</f>
        <v>0.2</v>
      </c>
    </row>
    <row r="136" spans="1:6" s="58" customFormat="1" ht="14.25">
      <c r="A136" s="251" t="s">
        <v>33</v>
      </c>
      <c r="B136" s="421" t="s">
        <v>384</v>
      </c>
      <c r="C136" s="422"/>
      <c r="D136" s="422"/>
      <c r="E136" s="422"/>
      <c r="F136" s="423"/>
    </row>
    <row r="137" spans="1:6" s="58" customFormat="1">
      <c r="A137" s="62" t="s">
        <v>1328</v>
      </c>
      <c r="B137" s="418" t="s">
        <v>385</v>
      </c>
      <c r="C137" s="419"/>
      <c r="D137" s="419"/>
      <c r="E137" s="419"/>
      <c r="F137" s="420"/>
    </row>
    <row r="138" spans="1:6" s="58" customFormat="1" ht="18">
      <c r="A138" s="103" t="s">
        <v>1352</v>
      </c>
      <c r="B138" s="102" t="s">
        <v>731</v>
      </c>
      <c r="C138" s="132" t="s">
        <v>254</v>
      </c>
      <c r="D138" s="38">
        <v>0.5</v>
      </c>
      <c r="E138" s="38" t="s">
        <v>1514</v>
      </c>
      <c r="F138" s="38">
        <f>D138</f>
        <v>0.5</v>
      </c>
    </row>
    <row r="139" spans="1:6" s="58" customFormat="1" ht="18">
      <c r="A139" s="103" t="s">
        <v>1353</v>
      </c>
      <c r="B139" s="102" t="s">
        <v>386</v>
      </c>
      <c r="C139" s="132" t="s">
        <v>254</v>
      </c>
      <c r="D139" s="38">
        <v>0.3</v>
      </c>
      <c r="E139" s="38" t="s">
        <v>1514</v>
      </c>
      <c r="F139" s="38">
        <f>D139</f>
        <v>0.3</v>
      </c>
    </row>
    <row r="140" spans="1:6" s="58" customFormat="1" ht="18">
      <c r="A140" s="103" t="s">
        <v>1354</v>
      </c>
      <c r="B140" s="102" t="s">
        <v>383</v>
      </c>
      <c r="C140" s="132" t="s">
        <v>254</v>
      </c>
      <c r="D140" s="38">
        <v>0.2</v>
      </c>
      <c r="E140" s="38" t="s">
        <v>1514</v>
      </c>
      <c r="F140" s="38">
        <f>D140</f>
        <v>0.2</v>
      </c>
    </row>
    <row r="141" spans="1:6" s="58" customFormat="1" ht="18">
      <c r="A141" s="103" t="s">
        <v>1355</v>
      </c>
      <c r="B141" s="102" t="s">
        <v>732</v>
      </c>
      <c r="C141" s="132" t="s">
        <v>1217</v>
      </c>
      <c r="D141" s="38">
        <v>2.5</v>
      </c>
      <c r="E141" s="38" t="s">
        <v>1514</v>
      </c>
      <c r="F141" s="38">
        <f>D141</f>
        <v>2.5</v>
      </c>
    </row>
    <row r="142" spans="1:6" s="58" customFormat="1" ht="30">
      <c r="A142" s="62" t="s">
        <v>1329</v>
      </c>
      <c r="B142" s="104" t="s">
        <v>804</v>
      </c>
      <c r="C142" s="221"/>
      <c r="D142" s="38"/>
      <c r="E142" s="38"/>
      <c r="F142" s="38"/>
    </row>
    <row r="143" spans="1:6" s="58" customFormat="1" ht="30">
      <c r="A143" s="103" t="s">
        <v>1356</v>
      </c>
      <c r="B143" s="102" t="s">
        <v>778</v>
      </c>
      <c r="C143" s="132" t="s">
        <v>108</v>
      </c>
      <c r="D143" s="149">
        <v>5</v>
      </c>
      <c r="E143" s="38" t="s">
        <v>1514</v>
      </c>
      <c r="F143" s="149">
        <v>5</v>
      </c>
    </row>
    <row r="144" spans="1:6" s="58" customFormat="1" ht="30">
      <c r="A144" s="103" t="s">
        <v>1357</v>
      </c>
      <c r="B144" s="102" t="s">
        <v>805</v>
      </c>
      <c r="C144" s="132" t="s">
        <v>108</v>
      </c>
      <c r="D144" s="149">
        <v>10</v>
      </c>
      <c r="E144" s="38" t="s">
        <v>1514</v>
      </c>
      <c r="F144" s="149">
        <v>10</v>
      </c>
    </row>
    <row r="145" spans="1:6" s="58" customFormat="1" ht="14.25">
      <c r="A145" s="252" t="s">
        <v>37</v>
      </c>
      <c r="B145" s="421" t="s">
        <v>387</v>
      </c>
      <c r="C145" s="422"/>
      <c r="D145" s="422"/>
      <c r="E145" s="422"/>
      <c r="F145" s="423"/>
    </row>
    <row r="146" spans="1:6" s="58" customFormat="1">
      <c r="A146" s="131" t="s">
        <v>1358</v>
      </c>
      <c r="B146" s="104" t="s">
        <v>388</v>
      </c>
      <c r="C146" s="132" t="s">
        <v>108</v>
      </c>
      <c r="D146" s="38">
        <v>4.13</v>
      </c>
      <c r="E146" s="38">
        <f>ROUND(D146*21%,2)</f>
        <v>0.87</v>
      </c>
      <c r="F146" s="38">
        <f>D146+E146</f>
        <v>5</v>
      </c>
    </row>
    <row r="147" spans="1:6" s="58" customFormat="1">
      <c r="A147" s="131" t="s">
        <v>1359</v>
      </c>
      <c r="B147" s="104" t="s">
        <v>389</v>
      </c>
      <c r="C147" s="132" t="s">
        <v>108</v>
      </c>
      <c r="D147" s="38">
        <v>2.48</v>
      </c>
      <c r="E147" s="38">
        <f t="shared" ref="E147:E155" si="10">ROUND(D147*21%,2)</f>
        <v>0.52</v>
      </c>
      <c r="F147" s="38">
        <f>D147+E147</f>
        <v>3</v>
      </c>
    </row>
    <row r="148" spans="1:6" s="58" customFormat="1">
      <c r="A148" s="131" t="s">
        <v>1360</v>
      </c>
      <c r="B148" s="104" t="s">
        <v>390</v>
      </c>
      <c r="C148" s="132" t="s">
        <v>108</v>
      </c>
      <c r="D148" s="38">
        <v>6.61</v>
      </c>
      <c r="E148" s="38">
        <f t="shared" si="10"/>
        <v>1.39</v>
      </c>
      <c r="F148" s="38">
        <f>D148+E148</f>
        <v>8</v>
      </c>
    </row>
    <row r="149" spans="1:6" s="58" customFormat="1" ht="14.25">
      <c r="A149" s="252" t="s">
        <v>364</v>
      </c>
      <c r="B149" s="421" t="s">
        <v>391</v>
      </c>
      <c r="C149" s="422"/>
      <c r="D149" s="422"/>
      <c r="E149" s="422"/>
      <c r="F149" s="423"/>
    </row>
    <row r="150" spans="1:6" s="58" customFormat="1">
      <c r="A150" s="131" t="s">
        <v>1361</v>
      </c>
      <c r="B150" s="104" t="s">
        <v>739</v>
      </c>
      <c r="C150" s="132" t="s">
        <v>1220</v>
      </c>
      <c r="D150" s="38">
        <v>12.4</v>
      </c>
      <c r="E150" s="38">
        <f t="shared" si="10"/>
        <v>2.6</v>
      </c>
      <c r="F150" s="38">
        <f t="shared" ref="F150:F155" si="11">D150+E150</f>
        <v>15</v>
      </c>
    </row>
    <row r="151" spans="1:6" s="58" customFormat="1">
      <c r="A151" s="131" t="s">
        <v>1362</v>
      </c>
      <c r="B151" s="104" t="s">
        <v>392</v>
      </c>
      <c r="C151" s="132" t="s">
        <v>1220</v>
      </c>
      <c r="D151" s="38">
        <v>16.53</v>
      </c>
      <c r="E151" s="38">
        <f t="shared" si="10"/>
        <v>3.47</v>
      </c>
      <c r="F151" s="38">
        <f t="shared" si="11"/>
        <v>20</v>
      </c>
    </row>
    <row r="152" spans="1:6" s="58" customFormat="1" ht="15" customHeight="1">
      <c r="A152" s="131" t="s">
        <v>1363</v>
      </c>
      <c r="B152" s="104" t="s">
        <v>393</v>
      </c>
      <c r="C152" s="132" t="s">
        <v>1220</v>
      </c>
      <c r="D152" s="38">
        <v>9.92</v>
      </c>
      <c r="E152" s="38">
        <f t="shared" si="10"/>
        <v>2.08</v>
      </c>
      <c r="F152" s="38">
        <f t="shared" si="11"/>
        <v>12</v>
      </c>
    </row>
    <row r="153" spans="1:6" s="58" customFormat="1">
      <c r="A153" s="131" t="s">
        <v>1364</v>
      </c>
      <c r="B153" s="104" t="s">
        <v>738</v>
      </c>
      <c r="C153" s="132" t="s">
        <v>1220</v>
      </c>
      <c r="D153" s="38">
        <v>12.4</v>
      </c>
      <c r="E153" s="38">
        <f t="shared" si="10"/>
        <v>2.6</v>
      </c>
      <c r="F153" s="38">
        <f t="shared" si="11"/>
        <v>15</v>
      </c>
    </row>
    <row r="154" spans="1:6" s="58" customFormat="1">
      <c r="A154" s="131" t="s">
        <v>1365</v>
      </c>
      <c r="B154" s="104" t="s">
        <v>737</v>
      </c>
      <c r="C154" s="132" t="s">
        <v>1220</v>
      </c>
      <c r="D154" s="38">
        <v>16.53</v>
      </c>
      <c r="E154" s="38">
        <f t="shared" si="10"/>
        <v>3.47</v>
      </c>
      <c r="F154" s="38">
        <f t="shared" si="11"/>
        <v>20</v>
      </c>
    </row>
    <row r="155" spans="1:6" s="58" customFormat="1" ht="30">
      <c r="A155" s="131" t="s">
        <v>1366</v>
      </c>
      <c r="B155" s="104" t="s">
        <v>736</v>
      </c>
      <c r="C155" s="132" t="s">
        <v>1220</v>
      </c>
      <c r="D155" s="38">
        <v>24.79</v>
      </c>
      <c r="E155" s="38">
        <f t="shared" si="10"/>
        <v>5.21</v>
      </c>
      <c r="F155" s="38">
        <f t="shared" si="11"/>
        <v>30</v>
      </c>
    </row>
    <row r="156" spans="1:6" s="58" customFormat="1">
      <c r="A156" s="253" t="s">
        <v>365</v>
      </c>
      <c r="B156" s="421" t="s">
        <v>1471</v>
      </c>
      <c r="C156" s="423"/>
      <c r="D156" s="464" t="s">
        <v>329</v>
      </c>
      <c r="E156" s="441"/>
      <c r="F156" s="442"/>
    </row>
    <row r="157" spans="1:6" s="58" customFormat="1">
      <c r="A157" s="459" t="s">
        <v>1470</v>
      </c>
      <c r="B157" s="459"/>
      <c r="C157" s="459"/>
      <c r="D157" s="459"/>
      <c r="E157" s="459"/>
      <c r="F157" s="460"/>
    </row>
    <row r="158" spans="1:6" s="58" customFormat="1" ht="14.25">
      <c r="A158" s="253" t="s">
        <v>366</v>
      </c>
      <c r="B158" s="421" t="s">
        <v>741</v>
      </c>
      <c r="C158" s="422"/>
      <c r="D158" s="422"/>
      <c r="E158" s="422"/>
      <c r="F158" s="423"/>
    </row>
    <row r="159" spans="1:6" s="58" customFormat="1" ht="27.75" customHeight="1">
      <c r="A159" s="131" t="s">
        <v>1367</v>
      </c>
      <c r="B159" s="104" t="s">
        <v>394</v>
      </c>
      <c r="C159" s="248" t="s">
        <v>1221</v>
      </c>
      <c r="D159" s="38">
        <v>0.7</v>
      </c>
      <c r="E159" s="38">
        <v>0.15</v>
      </c>
      <c r="F159" s="38">
        <v>0.85</v>
      </c>
    </row>
    <row r="160" spans="1:6" s="58" customFormat="1" ht="26.25" customHeight="1">
      <c r="A160" s="131" t="s">
        <v>1368</v>
      </c>
      <c r="B160" s="104" t="s">
        <v>740</v>
      </c>
      <c r="C160" s="248" t="s">
        <v>1221</v>
      </c>
      <c r="D160" s="38">
        <v>1.4</v>
      </c>
      <c r="E160" s="38">
        <v>0.28999999999999998</v>
      </c>
      <c r="F160" s="38">
        <v>1.69</v>
      </c>
    </row>
    <row r="161" spans="1:6" s="58" customFormat="1">
      <c r="A161" s="253" t="s">
        <v>367</v>
      </c>
      <c r="B161" s="239" t="s">
        <v>743</v>
      </c>
      <c r="C161" s="224" t="s">
        <v>1222</v>
      </c>
      <c r="D161" s="38">
        <v>1.4</v>
      </c>
      <c r="E161" s="38">
        <v>0.28999999999999998</v>
      </c>
      <c r="F161" s="38">
        <v>1.69</v>
      </c>
    </row>
    <row r="162" spans="1:6" s="58" customFormat="1" ht="28.5">
      <c r="A162" s="253" t="s">
        <v>368</v>
      </c>
      <c r="B162" s="239" t="s">
        <v>746</v>
      </c>
      <c r="C162" s="223"/>
      <c r="D162" s="15"/>
      <c r="E162" s="15"/>
      <c r="F162" s="15"/>
    </row>
    <row r="163" spans="1:6" s="58" customFormat="1">
      <c r="A163" s="131" t="s">
        <v>1369</v>
      </c>
      <c r="B163" s="104" t="s">
        <v>395</v>
      </c>
      <c r="C163" s="224" t="s">
        <v>742</v>
      </c>
      <c r="D163" s="38">
        <v>1.4</v>
      </c>
      <c r="E163" s="38">
        <v>0.28999999999999998</v>
      </c>
      <c r="F163" s="38">
        <v>1.69</v>
      </c>
    </row>
    <row r="164" spans="1:6" s="58" customFormat="1">
      <c r="A164" s="131" t="s">
        <v>1370</v>
      </c>
      <c r="B164" s="104" t="s">
        <v>396</v>
      </c>
      <c r="C164" s="224" t="s">
        <v>742</v>
      </c>
      <c r="D164" s="38">
        <v>7</v>
      </c>
      <c r="E164" s="38">
        <v>1.47</v>
      </c>
      <c r="F164" s="38">
        <v>8.4700000000000006</v>
      </c>
    </row>
    <row r="165" spans="1:6" s="58" customFormat="1">
      <c r="A165" s="131" t="s">
        <v>1371</v>
      </c>
      <c r="B165" s="104" t="s">
        <v>397</v>
      </c>
      <c r="C165" s="224" t="s">
        <v>742</v>
      </c>
      <c r="D165" s="38">
        <v>14</v>
      </c>
      <c r="E165" s="38">
        <v>2.94</v>
      </c>
      <c r="F165" s="38">
        <v>16.940000000000001</v>
      </c>
    </row>
    <row r="166" spans="1:6" s="58" customFormat="1">
      <c r="A166" s="253" t="s">
        <v>369</v>
      </c>
      <c r="B166" s="421" t="s">
        <v>745</v>
      </c>
      <c r="C166" s="422"/>
      <c r="D166" s="427" t="s">
        <v>329</v>
      </c>
      <c r="E166" s="427"/>
      <c r="F166" s="427"/>
    </row>
    <row r="167" spans="1:6" s="58" customFormat="1">
      <c r="A167" s="253" t="s">
        <v>370</v>
      </c>
      <c r="B167" s="421" t="s">
        <v>744</v>
      </c>
      <c r="C167" s="422"/>
      <c r="D167" s="427" t="s">
        <v>329</v>
      </c>
      <c r="E167" s="427"/>
      <c r="F167" s="427"/>
    </row>
    <row r="168" spans="1:6" s="58" customFormat="1" ht="14.25">
      <c r="A168" s="253" t="s">
        <v>371</v>
      </c>
      <c r="B168" s="421" t="s">
        <v>398</v>
      </c>
      <c r="C168" s="422"/>
      <c r="D168" s="422"/>
      <c r="E168" s="422"/>
      <c r="F168" s="423"/>
    </row>
    <row r="169" spans="1:6" s="58" customFormat="1" ht="46.5" customHeight="1">
      <c r="A169" s="135" t="s">
        <v>1372</v>
      </c>
      <c r="B169" s="104" t="s">
        <v>399</v>
      </c>
      <c r="C169" s="224" t="s">
        <v>742</v>
      </c>
      <c r="D169" s="38"/>
      <c r="E169" s="38"/>
      <c r="F169" s="38" t="s">
        <v>400</v>
      </c>
    </row>
    <row r="170" spans="1:6" s="58" customFormat="1">
      <c r="A170" s="135" t="s">
        <v>1373</v>
      </c>
      <c r="B170" s="104" t="s">
        <v>401</v>
      </c>
      <c r="C170" s="224" t="s">
        <v>742</v>
      </c>
      <c r="D170" s="38"/>
      <c r="E170" s="38"/>
      <c r="F170" s="38" t="s">
        <v>402</v>
      </c>
    </row>
    <row r="171" spans="1:6" s="58" customFormat="1">
      <c r="A171" s="253" t="s">
        <v>372</v>
      </c>
      <c r="B171" s="239" t="s">
        <v>747</v>
      </c>
      <c r="C171" s="221"/>
      <c r="D171" s="38"/>
      <c r="E171" s="38"/>
      <c r="F171" s="38"/>
    </row>
    <row r="172" spans="1:6" s="58" customFormat="1" ht="45">
      <c r="A172" s="135" t="s">
        <v>1374</v>
      </c>
      <c r="B172" s="104" t="s">
        <v>1049</v>
      </c>
      <c r="C172" s="224" t="s">
        <v>742</v>
      </c>
      <c r="D172" s="38"/>
      <c r="E172" s="38"/>
      <c r="F172" s="38" t="s">
        <v>403</v>
      </c>
    </row>
    <row r="173" spans="1:6" s="58" customFormat="1">
      <c r="A173" s="135" t="s">
        <v>1375</v>
      </c>
      <c r="B173" s="104" t="s">
        <v>401</v>
      </c>
      <c r="C173" s="224" t="s">
        <v>742</v>
      </c>
      <c r="D173" s="38"/>
      <c r="E173" s="38"/>
      <c r="F173" s="38" t="s">
        <v>404</v>
      </c>
    </row>
    <row r="174" spans="1:6" s="58" customFormat="1">
      <c r="A174" s="135" t="s">
        <v>1376</v>
      </c>
      <c r="B174" s="104" t="s">
        <v>405</v>
      </c>
      <c r="C174" s="224" t="s">
        <v>742</v>
      </c>
      <c r="D174" s="461" t="s">
        <v>329</v>
      </c>
      <c r="E174" s="462"/>
      <c r="F174" s="463"/>
    </row>
    <row r="175" spans="1:6" s="58" customFormat="1">
      <c r="A175" s="424" t="s">
        <v>748</v>
      </c>
      <c r="B175" s="425"/>
      <c r="C175" s="425"/>
      <c r="D175" s="425"/>
      <c r="E175" s="425"/>
      <c r="F175" s="426"/>
    </row>
    <row r="176" spans="1:6" s="58" customFormat="1" ht="14.25">
      <c r="A176" s="253" t="s">
        <v>373</v>
      </c>
      <c r="B176" s="421" t="s">
        <v>487</v>
      </c>
      <c r="C176" s="422"/>
      <c r="D176" s="422"/>
      <c r="E176" s="422"/>
      <c r="F176" s="423"/>
    </row>
    <row r="177" spans="1:6" s="58" customFormat="1">
      <c r="A177" s="135" t="s">
        <v>1377</v>
      </c>
      <c r="B177" s="104" t="s">
        <v>1048</v>
      </c>
      <c r="C177" s="224" t="s">
        <v>742</v>
      </c>
      <c r="D177" s="38">
        <v>5.0999999999999996</v>
      </c>
      <c r="E177" s="38">
        <f>ROUND(D177*21%,2)</f>
        <v>1.07</v>
      </c>
      <c r="F177" s="38">
        <f>D177+E177</f>
        <v>6.17</v>
      </c>
    </row>
    <row r="178" spans="1:6" s="58" customFormat="1" ht="15" customHeight="1">
      <c r="A178" s="253" t="s">
        <v>374</v>
      </c>
      <c r="B178" s="421" t="s">
        <v>488</v>
      </c>
      <c r="C178" s="422"/>
      <c r="D178" s="422"/>
      <c r="E178" s="422"/>
      <c r="F178" s="423"/>
    </row>
    <row r="179" spans="1:6" s="58" customFormat="1">
      <c r="A179" s="135" t="s">
        <v>1378</v>
      </c>
      <c r="B179" s="104" t="s">
        <v>406</v>
      </c>
      <c r="C179" s="224" t="s">
        <v>8</v>
      </c>
      <c r="D179" s="38">
        <v>0.14000000000000001</v>
      </c>
      <c r="E179" s="38">
        <v>0.03</v>
      </c>
      <c r="F179" s="38">
        <v>0.17</v>
      </c>
    </row>
    <row r="180" spans="1:6" s="58" customFormat="1">
      <c r="A180" s="135" t="s">
        <v>1379</v>
      </c>
      <c r="B180" s="104" t="s">
        <v>1046</v>
      </c>
      <c r="C180" s="224" t="s">
        <v>8</v>
      </c>
      <c r="D180" s="38">
        <v>0.28000000000000003</v>
      </c>
      <c r="E180" s="38">
        <v>0.06</v>
      </c>
      <c r="F180" s="38">
        <v>0.34</v>
      </c>
    </row>
    <row r="181" spans="1:6" s="58" customFormat="1">
      <c r="A181" s="135" t="s">
        <v>1380</v>
      </c>
      <c r="B181" s="104" t="s">
        <v>407</v>
      </c>
      <c r="C181" s="224" t="s">
        <v>8</v>
      </c>
      <c r="D181" s="38">
        <v>0.28000000000000003</v>
      </c>
      <c r="E181" s="38">
        <v>0.06</v>
      </c>
      <c r="F181" s="38">
        <v>0.34</v>
      </c>
    </row>
    <row r="182" spans="1:6" s="58" customFormat="1">
      <c r="A182" s="135" t="s">
        <v>1381</v>
      </c>
      <c r="B182" s="104" t="s">
        <v>1047</v>
      </c>
      <c r="C182" s="224" t="s">
        <v>8</v>
      </c>
      <c r="D182" s="38">
        <v>0.56999999999999995</v>
      </c>
      <c r="E182" s="38">
        <v>0.12</v>
      </c>
      <c r="F182" s="38">
        <v>0.69</v>
      </c>
    </row>
    <row r="183" spans="1:6" s="58" customFormat="1" ht="14.25">
      <c r="A183" s="253" t="s">
        <v>375</v>
      </c>
      <c r="B183" s="421" t="s">
        <v>408</v>
      </c>
      <c r="C183" s="422"/>
      <c r="D183" s="422"/>
      <c r="E183" s="422"/>
      <c r="F183" s="423"/>
    </row>
    <row r="184" spans="1:6" s="58" customFormat="1" ht="30">
      <c r="A184" s="135" t="s">
        <v>1382</v>
      </c>
      <c r="B184" s="104" t="s">
        <v>409</v>
      </c>
      <c r="C184" s="224" t="s">
        <v>8</v>
      </c>
      <c r="D184" s="76" t="s">
        <v>410</v>
      </c>
      <c r="E184" s="76" t="s">
        <v>411</v>
      </c>
      <c r="F184" s="76" t="s">
        <v>412</v>
      </c>
    </row>
    <row r="185" spans="1:6" s="58" customFormat="1">
      <c r="A185" s="135" t="s">
        <v>1383</v>
      </c>
      <c r="B185" s="444" t="s">
        <v>1224</v>
      </c>
      <c r="C185" s="444"/>
      <c r="D185" s="427" t="s">
        <v>329</v>
      </c>
      <c r="E185" s="427"/>
      <c r="F185" s="427"/>
    </row>
    <row r="186" spans="1:6" s="58" customFormat="1">
      <c r="A186" s="135" t="s">
        <v>1384</v>
      </c>
      <c r="B186" s="444" t="s">
        <v>749</v>
      </c>
      <c r="C186" s="444"/>
      <c r="D186" s="442" t="s">
        <v>1225</v>
      </c>
      <c r="E186" s="445"/>
      <c r="F186" s="445"/>
    </row>
    <row r="187" spans="1:6" s="58" customFormat="1">
      <c r="A187" s="253" t="s">
        <v>376</v>
      </c>
      <c r="B187" s="443" t="s">
        <v>413</v>
      </c>
      <c r="C187" s="443"/>
      <c r="D187" s="428" t="s">
        <v>329</v>
      </c>
      <c r="E187" s="428"/>
      <c r="F187" s="429"/>
    </row>
    <row r="188" spans="1:6" s="58" customFormat="1" ht="32.25" customHeight="1">
      <c r="A188" s="253" t="s">
        <v>377</v>
      </c>
      <c r="B188" s="443" t="s">
        <v>414</v>
      </c>
      <c r="C188" s="443"/>
      <c r="D188" s="441" t="s">
        <v>1226</v>
      </c>
      <c r="E188" s="441"/>
      <c r="F188" s="442"/>
    </row>
    <row r="189" spans="1:6" s="58" customFormat="1" ht="35.25" customHeight="1">
      <c r="A189" s="253" t="s">
        <v>378</v>
      </c>
      <c r="B189" s="421" t="s">
        <v>415</v>
      </c>
      <c r="C189" s="422"/>
      <c r="D189" s="422"/>
      <c r="E189" s="422"/>
      <c r="F189" s="423"/>
    </row>
    <row r="190" spans="1:6" s="58" customFormat="1" ht="31.5" customHeight="1">
      <c r="A190" s="135" t="s">
        <v>1385</v>
      </c>
      <c r="B190" s="418" t="s">
        <v>416</v>
      </c>
      <c r="C190" s="420"/>
      <c r="D190" s="428" t="s">
        <v>329</v>
      </c>
      <c r="E190" s="428"/>
      <c r="F190" s="429"/>
    </row>
    <row r="191" spans="1:6" s="58" customFormat="1" ht="29.25" customHeight="1">
      <c r="A191" s="135" t="s">
        <v>1386</v>
      </c>
      <c r="B191" s="418" t="s">
        <v>417</v>
      </c>
      <c r="C191" s="420"/>
      <c r="D191" s="428" t="s">
        <v>329</v>
      </c>
      <c r="E191" s="428"/>
      <c r="F191" s="429"/>
    </row>
    <row r="192" spans="1:6" s="58" customFormat="1" ht="15" customHeight="1">
      <c r="A192" s="152" t="s">
        <v>1387</v>
      </c>
      <c r="B192" s="432" t="s">
        <v>1492</v>
      </c>
      <c r="C192" s="434"/>
      <c r="D192" s="428" t="s">
        <v>329</v>
      </c>
      <c r="E192" s="428"/>
      <c r="F192" s="429"/>
    </row>
    <row r="193" spans="1:6" s="58" customFormat="1">
      <c r="A193" s="152" t="s">
        <v>1388</v>
      </c>
      <c r="B193" s="432" t="s">
        <v>1493</v>
      </c>
      <c r="C193" s="434"/>
      <c r="D193" s="428" t="s">
        <v>329</v>
      </c>
      <c r="E193" s="428"/>
      <c r="F193" s="429"/>
    </row>
    <row r="194" spans="1:6" s="58" customFormat="1">
      <c r="A194" s="152" t="s">
        <v>1389</v>
      </c>
      <c r="B194" s="432" t="s">
        <v>1494</v>
      </c>
      <c r="C194" s="434"/>
      <c r="D194" s="428" t="s">
        <v>329</v>
      </c>
      <c r="E194" s="428"/>
      <c r="F194" s="429"/>
    </row>
    <row r="195" spans="1:6" s="58" customFormat="1">
      <c r="A195" s="135" t="s">
        <v>1390</v>
      </c>
      <c r="B195" s="418" t="s">
        <v>752</v>
      </c>
      <c r="C195" s="420"/>
      <c r="D195" s="428" t="s">
        <v>329</v>
      </c>
      <c r="E195" s="428"/>
      <c r="F195" s="429"/>
    </row>
    <row r="196" spans="1:6" s="58" customFormat="1" ht="30.75" customHeight="1">
      <c r="A196" s="135" t="s">
        <v>1391</v>
      </c>
      <c r="B196" s="418" t="s">
        <v>753</v>
      </c>
      <c r="C196" s="420"/>
      <c r="D196" s="428" t="s">
        <v>329</v>
      </c>
      <c r="E196" s="428"/>
      <c r="F196" s="429"/>
    </row>
    <row r="197" spans="1:6" s="58" customFormat="1">
      <c r="A197" s="135" t="s">
        <v>1392</v>
      </c>
      <c r="B197" s="418" t="s">
        <v>754</v>
      </c>
      <c r="C197" s="420"/>
      <c r="D197" s="428" t="s">
        <v>329</v>
      </c>
      <c r="E197" s="428"/>
      <c r="F197" s="429"/>
    </row>
    <row r="198" spans="1:6" s="58" customFormat="1" ht="30">
      <c r="A198" s="253" t="s">
        <v>379</v>
      </c>
      <c r="B198" s="239" t="s">
        <v>418</v>
      </c>
      <c r="C198" s="224" t="s">
        <v>1216</v>
      </c>
      <c r="D198" s="5" t="s">
        <v>750</v>
      </c>
      <c r="E198" s="157">
        <v>0.21</v>
      </c>
      <c r="F198" s="255" t="s">
        <v>810</v>
      </c>
    </row>
    <row r="199" spans="1:6" s="58" customFormat="1" ht="14.25">
      <c r="A199" s="253" t="s">
        <v>380</v>
      </c>
      <c r="B199" s="421" t="s">
        <v>1228</v>
      </c>
      <c r="C199" s="422"/>
      <c r="D199" s="422"/>
      <c r="E199" s="422"/>
      <c r="F199" s="423"/>
    </row>
    <row r="200" spans="1:6" s="58" customFormat="1" ht="30">
      <c r="A200" s="135" t="s">
        <v>1393</v>
      </c>
      <c r="B200" s="104" t="s">
        <v>419</v>
      </c>
      <c r="C200" s="224" t="s">
        <v>1229</v>
      </c>
      <c r="D200" s="38">
        <v>2.85</v>
      </c>
      <c r="E200" s="38">
        <f>ROUND(D200*21%,2)</f>
        <v>0.6</v>
      </c>
      <c r="F200" s="38">
        <f>D200+E200</f>
        <v>3.45</v>
      </c>
    </row>
    <row r="201" spans="1:6" s="58" customFormat="1" ht="14.25">
      <c r="A201" s="254" t="s">
        <v>381</v>
      </c>
      <c r="B201" s="438" t="s">
        <v>779</v>
      </c>
      <c r="C201" s="439"/>
      <c r="D201" s="439"/>
      <c r="E201" s="439"/>
      <c r="F201" s="440"/>
    </row>
    <row r="202" spans="1:6" s="58" customFormat="1">
      <c r="A202" s="152" t="s">
        <v>1394</v>
      </c>
      <c r="B202" s="432" t="s">
        <v>780</v>
      </c>
      <c r="C202" s="433"/>
      <c r="D202" s="433"/>
      <c r="E202" s="433"/>
      <c r="F202" s="434"/>
    </row>
    <row r="203" spans="1:6" s="58" customFormat="1" ht="18">
      <c r="A203" s="151" t="s">
        <v>1395</v>
      </c>
      <c r="B203" s="153" t="s">
        <v>781</v>
      </c>
      <c r="C203" s="224" t="s">
        <v>254</v>
      </c>
      <c r="D203" s="149">
        <v>2</v>
      </c>
      <c r="E203" s="38" t="s">
        <v>1514</v>
      </c>
      <c r="F203" s="149">
        <v>2</v>
      </c>
    </row>
    <row r="204" spans="1:6" s="58" customFormat="1" ht="30" customHeight="1">
      <c r="A204" s="151" t="s">
        <v>1396</v>
      </c>
      <c r="B204" s="153" t="s">
        <v>782</v>
      </c>
      <c r="C204" s="224" t="s">
        <v>254</v>
      </c>
      <c r="D204" s="149">
        <v>1</v>
      </c>
      <c r="E204" s="38" t="s">
        <v>1514</v>
      </c>
      <c r="F204" s="149">
        <v>1</v>
      </c>
    </row>
    <row r="205" spans="1:6" s="58" customFormat="1" ht="30">
      <c r="A205" s="151" t="s">
        <v>1397</v>
      </c>
      <c r="B205" s="153" t="s">
        <v>783</v>
      </c>
      <c r="C205" s="224" t="s">
        <v>1217</v>
      </c>
      <c r="D205" s="149">
        <v>3</v>
      </c>
      <c r="E205" s="38" t="s">
        <v>1514</v>
      </c>
      <c r="F205" s="149">
        <v>3</v>
      </c>
    </row>
    <row r="206" spans="1:6" s="58" customFormat="1" ht="18">
      <c r="A206" s="151" t="s">
        <v>1398</v>
      </c>
      <c r="B206" s="153" t="s">
        <v>784</v>
      </c>
      <c r="C206" s="224" t="s">
        <v>254</v>
      </c>
      <c r="D206" s="149">
        <v>3</v>
      </c>
      <c r="E206" s="38" t="s">
        <v>1514</v>
      </c>
      <c r="F206" s="149">
        <v>3</v>
      </c>
    </row>
    <row r="207" spans="1:6" s="58" customFormat="1">
      <c r="A207" s="152" t="s">
        <v>1399</v>
      </c>
      <c r="B207" s="432" t="s">
        <v>785</v>
      </c>
      <c r="C207" s="433"/>
      <c r="D207" s="433"/>
      <c r="E207" s="433"/>
      <c r="F207" s="434"/>
    </row>
    <row r="208" spans="1:6" s="58" customFormat="1">
      <c r="A208" s="154" t="s">
        <v>1400</v>
      </c>
      <c r="B208" s="153" t="s">
        <v>786</v>
      </c>
      <c r="C208" s="224" t="s">
        <v>1212</v>
      </c>
      <c r="D208" s="149">
        <v>4.13</v>
      </c>
      <c r="E208" s="149">
        <v>0.87</v>
      </c>
      <c r="F208" s="149">
        <v>5</v>
      </c>
    </row>
    <row r="209" spans="1:6" s="58" customFormat="1">
      <c r="A209" s="154" t="s">
        <v>1401</v>
      </c>
      <c r="B209" s="153" t="s">
        <v>787</v>
      </c>
      <c r="C209" s="224" t="s">
        <v>1212</v>
      </c>
      <c r="D209" s="149">
        <v>5.79</v>
      </c>
      <c r="E209" s="149">
        <v>1.21</v>
      </c>
      <c r="F209" s="149">
        <v>7</v>
      </c>
    </row>
    <row r="210" spans="1:6" s="58" customFormat="1">
      <c r="A210" s="152" t="s">
        <v>1402</v>
      </c>
      <c r="B210" s="432" t="s">
        <v>788</v>
      </c>
      <c r="C210" s="433"/>
      <c r="D210" s="433"/>
      <c r="E210" s="433"/>
      <c r="F210" s="434"/>
    </row>
    <row r="211" spans="1:6" s="58" customFormat="1">
      <c r="A211" s="154" t="s">
        <v>1403</v>
      </c>
      <c r="B211" s="153" t="s">
        <v>789</v>
      </c>
      <c r="C211" s="224" t="s">
        <v>1227</v>
      </c>
      <c r="D211" s="149">
        <v>0</v>
      </c>
      <c r="E211" s="149">
        <v>0</v>
      </c>
      <c r="F211" s="149">
        <v>0</v>
      </c>
    </row>
    <row r="212" spans="1:6" s="58" customFormat="1" ht="45">
      <c r="A212" s="154" t="s">
        <v>1404</v>
      </c>
      <c r="B212" s="153" t="s">
        <v>790</v>
      </c>
      <c r="C212" s="172" t="s">
        <v>1227</v>
      </c>
      <c r="D212" s="149">
        <v>0</v>
      </c>
      <c r="E212" s="149">
        <v>0</v>
      </c>
      <c r="F212" s="149">
        <v>0</v>
      </c>
    </row>
    <row r="213" spans="1:6" s="58" customFormat="1" ht="15.75" customHeight="1">
      <c r="A213" s="154" t="s">
        <v>1405</v>
      </c>
      <c r="B213" s="153" t="s">
        <v>791</v>
      </c>
      <c r="C213" s="224" t="s">
        <v>1227</v>
      </c>
      <c r="D213" s="149">
        <v>0</v>
      </c>
      <c r="E213" s="149">
        <v>0</v>
      </c>
      <c r="F213" s="149">
        <v>0</v>
      </c>
    </row>
    <row r="214" spans="1:6" s="58" customFormat="1" ht="78.75">
      <c r="A214" s="154" t="s">
        <v>1406</v>
      </c>
      <c r="B214" s="232" t="s">
        <v>792</v>
      </c>
      <c r="C214" s="224" t="s">
        <v>1227</v>
      </c>
      <c r="D214" s="149">
        <v>0</v>
      </c>
      <c r="E214" s="149">
        <v>0</v>
      </c>
      <c r="F214" s="149">
        <v>0</v>
      </c>
    </row>
    <row r="215" spans="1:6" s="58" customFormat="1" ht="31.5">
      <c r="A215" s="154" t="s">
        <v>1407</v>
      </c>
      <c r="B215" s="232" t="s">
        <v>793</v>
      </c>
      <c r="C215" s="224" t="s">
        <v>1227</v>
      </c>
      <c r="D215" s="149">
        <v>0</v>
      </c>
      <c r="E215" s="149">
        <v>0</v>
      </c>
      <c r="F215" s="149">
        <v>0</v>
      </c>
    </row>
    <row r="216" spans="1:6" s="58" customFormat="1" ht="60">
      <c r="A216" s="154" t="s">
        <v>1408</v>
      </c>
      <c r="B216" s="153" t="s">
        <v>794</v>
      </c>
      <c r="C216" s="224" t="s">
        <v>1227</v>
      </c>
      <c r="D216" s="149">
        <v>0</v>
      </c>
      <c r="E216" s="149">
        <v>0</v>
      </c>
      <c r="F216" s="149">
        <v>0</v>
      </c>
    </row>
    <row r="217" spans="1:6" s="58" customFormat="1" ht="30">
      <c r="A217" s="154" t="s">
        <v>1409</v>
      </c>
      <c r="B217" s="153" t="s">
        <v>795</v>
      </c>
      <c r="C217" s="224" t="s">
        <v>1227</v>
      </c>
      <c r="D217" s="149">
        <v>0</v>
      </c>
      <c r="E217" s="149">
        <v>0</v>
      </c>
      <c r="F217" s="149">
        <v>0</v>
      </c>
    </row>
    <row r="218" spans="1:6" s="58" customFormat="1">
      <c r="A218" s="154" t="s">
        <v>1410</v>
      </c>
      <c r="B218" s="153" t="s">
        <v>796</v>
      </c>
      <c r="C218" s="224" t="s">
        <v>1227</v>
      </c>
      <c r="D218" s="149">
        <v>0</v>
      </c>
      <c r="E218" s="149">
        <v>0</v>
      </c>
      <c r="F218" s="149">
        <v>0</v>
      </c>
    </row>
    <row r="219" spans="1:6" s="58" customFormat="1" ht="30">
      <c r="A219" s="154" t="s">
        <v>1411</v>
      </c>
      <c r="B219" s="153" t="s">
        <v>797</v>
      </c>
      <c r="C219" s="224" t="s">
        <v>1227</v>
      </c>
      <c r="D219" s="149">
        <v>0</v>
      </c>
      <c r="E219" s="149">
        <v>0</v>
      </c>
      <c r="F219" s="149">
        <v>0</v>
      </c>
    </row>
    <row r="220" spans="1:6" s="58" customFormat="1" ht="30">
      <c r="A220" s="154" t="s">
        <v>1412</v>
      </c>
      <c r="B220" s="153" t="s">
        <v>798</v>
      </c>
      <c r="C220" s="224" t="s">
        <v>1227</v>
      </c>
      <c r="D220" s="149">
        <v>0</v>
      </c>
      <c r="E220" s="149">
        <v>0</v>
      </c>
      <c r="F220" s="149">
        <v>0</v>
      </c>
    </row>
    <row r="221" spans="1:6" s="58" customFormat="1" ht="30">
      <c r="A221" s="154" t="s">
        <v>1413</v>
      </c>
      <c r="B221" s="153" t="s">
        <v>799</v>
      </c>
      <c r="C221" s="224" t="s">
        <v>1227</v>
      </c>
      <c r="D221" s="149">
        <v>0</v>
      </c>
      <c r="E221" s="149">
        <v>0</v>
      </c>
      <c r="F221" s="149">
        <v>0</v>
      </c>
    </row>
    <row r="222" spans="1:6" s="58" customFormat="1">
      <c r="A222" s="154" t="s">
        <v>1414</v>
      </c>
      <c r="B222" s="153" t="s">
        <v>800</v>
      </c>
      <c r="C222" s="224" t="s">
        <v>1227</v>
      </c>
      <c r="D222" s="149">
        <v>0</v>
      </c>
      <c r="E222" s="149">
        <v>0</v>
      </c>
      <c r="F222" s="149">
        <v>0</v>
      </c>
    </row>
    <row r="223" spans="1:6" s="58" customFormat="1">
      <c r="A223" s="154" t="s">
        <v>1415</v>
      </c>
      <c r="B223" s="153" t="s">
        <v>801</v>
      </c>
      <c r="C223" s="224" t="s">
        <v>1227</v>
      </c>
      <c r="D223" s="149">
        <v>0</v>
      </c>
      <c r="E223" s="149">
        <v>0</v>
      </c>
      <c r="F223" s="149">
        <v>0</v>
      </c>
    </row>
    <row r="224" spans="1:6" s="58" customFormat="1" ht="30">
      <c r="A224" s="154" t="s">
        <v>1416</v>
      </c>
      <c r="B224" s="153" t="s">
        <v>802</v>
      </c>
      <c r="C224" s="224" t="s">
        <v>1227</v>
      </c>
      <c r="D224" s="149">
        <v>0</v>
      </c>
      <c r="E224" s="149">
        <v>0</v>
      </c>
      <c r="F224" s="149">
        <v>0</v>
      </c>
    </row>
    <row r="225" spans="1:6" s="58" customFormat="1" ht="30">
      <c r="A225" s="154" t="s">
        <v>1417</v>
      </c>
      <c r="B225" s="153" t="s">
        <v>803</v>
      </c>
      <c r="C225" s="224" t="s">
        <v>1227</v>
      </c>
      <c r="D225" s="149">
        <v>0</v>
      </c>
      <c r="E225" s="149">
        <v>0</v>
      </c>
      <c r="F225" s="149">
        <v>0</v>
      </c>
    </row>
    <row r="226" spans="1:6" s="58" customFormat="1" ht="14.25">
      <c r="A226" s="133" t="s">
        <v>49</v>
      </c>
      <c r="B226" s="389" t="s">
        <v>1422</v>
      </c>
      <c r="C226" s="390"/>
      <c r="D226" s="390"/>
      <c r="E226" s="390"/>
      <c r="F226" s="391"/>
    </row>
    <row r="227" spans="1:6" s="58" customFormat="1" ht="18">
      <c r="A227" s="251" t="s">
        <v>51</v>
      </c>
      <c r="B227" s="239" t="s">
        <v>420</v>
      </c>
      <c r="C227" s="172" t="s">
        <v>1210</v>
      </c>
      <c r="D227" s="38">
        <v>4</v>
      </c>
      <c r="E227" s="38" t="s">
        <v>763</v>
      </c>
      <c r="F227" s="38">
        <v>4</v>
      </c>
    </row>
    <row r="228" spans="1:6" s="58" customFormat="1">
      <c r="A228" s="135" t="s">
        <v>724</v>
      </c>
      <c r="B228" s="418" t="s">
        <v>1163</v>
      </c>
      <c r="C228" s="419"/>
      <c r="D228" s="419"/>
      <c r="E228" s="419"/>
      <c r="F228" s="420"/>
    </row>
    <row r="229" spans="1:6" s="58" customFormat="1" ht="18">
      <c r="A229" s="151" t="s">
        <v>1418</v>
      </c>
      <c r="B229" s="102" t="s">
        <v>1162</v>
      </c>
      <c r="C229" s="172" t="s">
        <v>1210</v>
      </c>
      <c r="D229" s="38">
        <v>2</v>
      </c>
      <c r="E229" s="38" t="s">
        <v>763</v>
      </c>
      <c r="F229" s="38">
        <v>2</v>
      </c>
    </row>
    <row r="230" spans="1:6" s="58" customFormat="1" ht="18">
      <c r="A230" s="151" t="s">
        <v>1419</v>
      </c>
      <c r="B230" s="102" t="s">
        <v>421</v>
      </c>
      <c r="C230" s="172" t="s">
        <v>1210</v>
      </c>
      <c r="D230" s="38">
        <v>2</v>
      </c>
      <c r="E230" s="38" t="s">
        <v>763</v>
      </c>
      <c r="F230" s="38">
        <v>2</v>
      </c>
    </row>
    <row r="231" spans="1:6" s="58" customFormat="1" ht="45">
      <c r="A231" s="135" t="s">
        <v>725</v>
      </c>
      <c r="B231" s="104" t="s">
        <v>566</v>
      </c>
      <c r="C231" s="172" t="s">
        <v>1210</v>
      </c>
      <c r="D231" s="38">
        <v>0</v>
      </c>
      <c r="E231" s="38" t="s">
        <v>763</v>
      </c>
      <c r="F231" s="38">
        <v>0</v>
      </c>
    </row>
    <row r="232" spans="1:6" s="58" customFormat="1" ht="45">
      <c r="A232" s="135" t="s">
        <v>726</v>
      </c>
      <c r="B232" s="104" t="s">
        <v>1205</v>
      </c>
      <c r="C232" s="172" t="s">
        <v>1210</v>
      </c>
      <c r="D232" s="38">
        <v>0</v>
      </c>
      <c r="E232" s="38" t="s">
        <v>763</v>
      </c>
      <c r="F232" s="38">
        <v>0</v>
      </c>
    </row>
    <row r="233" spans="1:6" s="58" customFormat="1" ht="14.25">
      <c r="A233" s="251" t="s">
        <v>52</v>
      </c>
      <c r="B233" s="421" t="s">
        <v>422</v>
      </c>
      <c r="C233" s="422"/>
      <c r="D233" s="422"/>
      <c r="E233" s="422"/>
      <c r="F233" s="423"/>
    </row>
    <row r="234" spans="1:6" s="58" customFormat="1">
      <c r="A234" s="135" t="s">
        <v>727</v>
      </c>
      <c r="B234" s="418" t="s">
        <v>559</v>
      </c>
      <c r="C234" s="419"/>
      <c r="D234" s="419"/>
      <c r="E234" s="419"/>
      <c r="F234" s="420"/>
    </row>
    <row r="235" spans="1:6" s="58" customFormat="1" ht="30">
      <c r="A235" s="151" t="s">
        <v>728</v>
      </c>
      <c r="B235" s="102" t="s">
        <v>423</v>
      </c>
      <c r="C235" s="224" t="s">
        <v>117</v>
      </c>
      <c r="D235" s="38">
        <v>14</v>
      </c>
      <c r="E235" s="38">
        <f>ROUND(D235*21%,2)</f>
        <v>2.94</v>
      </c>
      <c r="F235" s="38">
        <f>D235+E235</f>
        <v>16.940000000000001</v>
      </c>
    </row>
    <row r="236" spans="1:6" s="58" customFormat="1" ht="90">
      <c r="A236" s="151" t="s">
        <v>729</v>
      </c>
      <c r="B236" s="102" t="s">
        <v>558</v>
      </c>
      <c r="C236" s="172" t="s">
        <v>1210</v>
      </c>
      <c r="D236" s="73">
        <v>4.13</v>
      </c>
      <c r="E236" s="73">
        <v>0.87</v>
      </c>
      <c r="F236" s="73">
        <v>5</v>
      </c>
    </row>
    <row r="237" spans="1:6" s="58" customFormat="1">
      <c r="A237" s="151" t="s">
        <v>730</v>
      </c>
      <c r="B237" s="102" t="s">
        <v>424</v>
      </c>
      <c r="C237" s="224" t="s">
        <v>117</v>
      </c>
      <c r="D237" s="38">
        <v>6.6</v>
      </c>
      <c r="E237" s="38">
        <f>ROUND(D237*21%,2)</f>
        <v>1.39</v>
      </c>
      <c r="F237" s="38">
        <f>D237+E237</f>
        <v>7.9899999999999993</v>
      </c>
    </row>
    <row r="238" spans="1:6" s="58" customFormat="1">
      <c r="A238" s="135" t="s">
        <v>777</v>
      </c>
      <c r="B238" s="415" t="s">
        <v>570</v>
      </c>
      <c r="C238" s="416"/>
      <c r="D238" s="416"/>
      <c r="E238" s="416"/>
      <c r="F238" s="417"/>
    </row>
    <row r="239" spans="1:6" s="58" customFormat="1" ht="30">
      <c r="A239" s="151" t="s">
        <v>1420</v>
      </c>
      <c r="B239" s="102" t="s">
        <v>423</v>
      </c>
      <c r="C239" s="224" t="s">
        <v>117</v>
      </c>
      <c r="D239" s="38">
        <v>8.5</v>
      </c>
      <c r="E239" s="38">
        <f t="shared" ref="E239:E251" si="12">ROUND(D239*21%,2)</f>
        <v>1.79</v>
      </c>
      <c r="F239" s="38">
        <f t="shared" ref="F239:F244" si="13">D239+E239</f>
        <v>10.29</v>
      </c>
    </row>
    <row r="240" spans="1:6" s="58" customFormat="1">
      <c r="A240" s="151" t="s">
        <v>1421</v>
      </c>
      <c r="B240" s="102" t="s">
        <v>424</v>
      </c>
      <c r="C240" s="224" t="s">
        <v>117</v>
      </c>
      <c r="D240" s="38">
        <v>5.8</v>
      </c>
      <c r="E240" s="38">
        <f t="shared" si="12"/>
        <v>1.22</v>
      </c>
      <c r="F240" s="38">
        <f t="shared" si="13"/>
        <v>7.02</v>
      </c>
    </row>
    <row r="241" spans="1:6" s="58" customFormat="1">
      <c r="A241" s="135" t="s">
        <v>1139</v>
      </c>
      <c r="B241" s="104" t="s">
        <v>567</v>
      </c>
      <c r="C241" s="224" t="s">
        <v>117</v>
      </c>
      <c r="D241" s="38">
        <v>15.25</v>
      </c>
      <c r="E241" s="38">
        <f t="shared" si="12"/>
        <v>3.2</v>
      </c>
      <c r="F241" s="38">
        <f t="shared" si="13"/>
        <v>18.45</v>
      </c>
    </row>
    <row r="242" spans="1:6" s="58" customFormat="1" ht="30">
      <c r="A242" s="135" t="s">
        <v>1140</v>
      </c>
      <c r="B242" s="104" t="s">
        <v>568</v>
      </c>
      <c r="C242" s="224" t="s">
        <v>1176</v>
      </c>
      <c r="D242" s="38">
        <v>351</v>
      </c>
      <c r="E242" s="38">
        <f t="shared" si="12"/>
        <v>73.709999999999994</v>
      </c>
      <c r="F242" s="38">
        <f t="shared" si="13"/>
        <v>424.71</v>
      </c>
    </row>
    <row r="243" spans="1:6" s="58" customFormat="1" ht="30">
      <c r="A243" s="135" t="s">
        <v>1141</v>
      </c>
      <c r="B243" s="104" t="s">
        <v>430</v>
      </c>
      <c r="C243" s="224" t="s">
        <v>1176</v>
      </c>
      <c r="D243" s="38">
        <v>586</v>
      </c>
      <c r="E243" s="38">
        <f t="shared" si="12"/>
        <v>123.06</v>
      </c>
      <c r="F243" s="38">
        <f t="shared" si="13"/>
        <v>709.06</v>
      </c>
    </row>
    <row r="244" spans="1:6" s="58" customFormat="1" ht="30">
      <c r="A244" s="135" t="s">
        <v>1142</v>
      </c>
      <c r="B244" s="104" t="s">
        <v>431</v>
      </c>
      <c r="C244" s="248" t="s">
        <v>1230</v>
      </c>
      <c r="D244" s="38">
        <v>2</v>
      </c>
      <c r="E244" s="38">
        <f t="shared" si="12"/>
        <v>0.42</v>
      </c>
      <c r="F244" s="38">
        <f t="shared" si="13"/>
        <v>2.42</v>
      </c>
    </row>
    <row r="245" spans="1:6" s="58" customFormat="1">
      <c r="A245" s="62" t="s">
        <v>1143</v>
      </c>
      <c r="B245" s="418" t="s">
        <v>432</v>
      </c>
      <c r="C245" s="419"/>
      <c r="D245" s="419"/>
      <c r="E245" s="419"/>
      <c r="F245" s="420"/>
    </row>
    <row r="246" spans="1:6" s="58" customFormat="1">
      <c r="A246" s="103" t="s">
        <v>733</v>
      </c>
      <c r="B246" s="102" t="s">
        <v>433</v>
      </c>
      <c r="C246" s="224" t="s">
        <v>117</v>
      </c>
      <c r="D246" s="38">
        <v>8.5</v>
      </c>
      <c r="E246" s="38">
        <f t="shared" si="12"/>
        <v>1.79</v>
      </c>
      <c r="F246" s="38">
        <f>D246+E246</f>
        <v>10.29</v>
      </c>
    </row>
    <row r="247" spans="1:6" s="58" customFormat="1">
      <c r="A247" s="103" t="s">
        <v>734</v>
      </c>
      <c r="B247" s="102" t="s">
        <v>569</v>
      </c>
      <c r="C247" s="224" t="s">
        <v>117</v>
      </c>
      <c r="D247" s="38">
        <v>5.8</v>
      </c>
      <c r="E247" s="38">
        <f t="shared" si="12"/>
        <v>1.22</v>
      </c>
      <c r="F247" s="38">
        <f>D247+E247</f>
        <v>7.02</v>
      </c>
    </row>
    <row r="248" spans="1:6" s="58" customFormat="1" ht="33">
      <c r="A248" s="103" t="s">
        <v>735</v>
      </c>
      <c r="B248" s="102" t="s">
        <v>755</v>
      </c>
      <c r="C248" s="224" t="s">
        <v>131</v>
      </c>
      <c r="D248" s="38">
        <v>2.17</v>
      </c>
      <c r="E248" s="38">
        <f t="shared" si="12"/>
        <v>0.46</v>
      </c>
      <c r="F248" s="38">
        <f>D248+E248</f>
        <v>2.63</v>
      </c>
    </row>
    <row r="249" spans="1:6" s="58" customFormat="1">
      <c r="A249" s="62" t="s">
        <v>1146</v>
      </c>
      <c r="B249" s="418" t="s">
        <v>434</v>
      </c>
      <c r="C249" s="419"/>
      <c r="D249" s="419"/>
      <c r="E249" s="419"/>
      <c r="F249" s="420"/>
    </row>
    <row r="250" spans="1:6" s="58" customFormat="1" ht="30">
      <c r="A250" s="103" t="s">
        <v>1472</v>
      </c>
      <c r="B250" s="102" t="s">
        <v>423</v>
      </c>
      <c r="C250" s="224" t="s">
        <v>117</v>
      </c>
      <c r="D250" s="38">
        <v>8.5</v>
      </c>
      <c r="E250" s="38">
        <f t="shared" si="12"/>
        <v>1.79</v>
      </c>
      <c r="F250" s="38">
        <f>D250+E250</f>
        <v>10.29</v>
      </c>
    </row>
    <row r="251" spans="1:6" s="58" customFormat="1">
      <c r="A251" s="103" t="s">
        <v>1473</v>
      </c>
      <c r="B251" s="102" t="s">
        <v>424</v>
      </c>
      <c r="C251" s="224" t="s">
        <v>117</v>
      </c>
      <c r="D251" s="38">
        <v>5.8</v>
      </c>
      <c r="E251" s="38">
        <f t="shared" si="12"/>
        <v>1.22</v>
      </c>
      <c r="F251" s="38">
        <f>D251+E251</f>
        <v>7.02</v>
      </c>
    </row>
    <row r="252" spans="1:6" s="58" customFormat="1">
      <c r="A252" s="103" t="s">
        <v>1474</v>
      </c>
      <c r="B252" s="102" t="s">
        <v>519</v>
      </c>
      <c r="C252" s="172" t="s">
        <v>1231</v>
      </c>
      <c r="D252" s="38">
        <v>49.59</v>
      </c>
      <c r="E252" s="38">
        <f t="shared" ref="E252:E259" si="14">ROUND(D252*21%,2)</f>
        <v>10.41</v>
      </c>
      <c r="F252" s="38">
        <f t="shared" ref="F252:F259" si="15">D252+E252</f>
        <v>60</v>
      </c>
    </row>
    <row r="253" spans="1:6" s="58" customFormat="1">
      <c r="A253" s="103" t="s">
        <v>1475</v>
      </c>
      <c r="B253" s="102" t="s">
        <v>520</v>
      </c>
      <c r="C253" s="172" t="s">
        <v>1232</v>
      </c>
      <c r="D253" s="38">
        <v>49.59</v>
      </c>
      <c r="E253" s="38">
        <f t="shared" si="14"/>
        <v>10.41</v>
      </c>
      <c r="F253" s="38">
        <f t="shared" si="15"/>
        <v>60</v>
      </c>
    </row>
    <row r="254" spans="1:6" s="58" customFormat="1">
      <c r="A254" s="103" t="s">
        <v>1476</v>
      </c>
      <c r="B254" s="102" t="s">
        <v>521</v>
      </c>
      <c r="C254" s="172" t="s">
        <v>1233</v>
      </c>
      <c r="D254" s="38">
        <v>61.98</v>
      </c>
      <c r="E254" s="38">
        <f t="shared" si="14"/>
        <v>13.02</v>
      </c>
      <c r="F254" s="38">
        <f t="shared" si="15"/>
        <v>75</v>
      </c>
    </row>
    <row r="255" spans="1:6" s="58" customFormat="1">
      <c r="A255" s="103" t="s">
        <v>1477</v>
      </c>
      <c r="B255" s="102" t="s">
        <v>522</v>
      </c>
      <c r="C255" s="172" t="s">
        <v>1233</v>
      </c>
      <c r="D255" s="38">
        <v>61.98</v>
      </c>
      <c r="E255" s="38">
        <f t="shared" si="14"/>
        <v>13.02</v>
      </c>
      <c r="F255" s="38">
        <f t="shared" si="15"/>
        <v>75</v>
      </c>
    </row>
    <row r="256" spans="1:6" s="58" customFormat="1" ht="14.25">
      <c r="A256" s="251" t="s">
        <v>53</v>
      </c>
      <c r="B256" s="421" t="s">
        <v>1478</v>
      </c>
      <c r="C256" s="422"/>
      <c r="D256" s="422"/>
      <c r="E256" s="422"/>
      <c r="F256" s="423"/>
    </row>
    <row r="257" spans="1:6" s="58" customFormat="1" ht="30">
      <c r="A257" s="62" t="s">
        <v>733</v>
      </c>
      <c r="B257" s="104" t="s">
        <v>574</v>
      </c>
      <c r="C257" s="224" t="s">
        <v>254</v>
      </c>
      <c r="D257" s="38">
        <v>0.41</v>
      </c>
      <c r="E257" s="38">
        <f t="shared" si="14"/>
        <v>0.09</v>
      </c>
      <c r="F257" s="38">
        <f t="shared" si="15"/>
        <v>0.5</v>
      </c>
    </row>
    <row r="258" spans="1:6" s="58" customFormat="1" ht="30">
      <c r="A258" s="62" t="s">
        <v>734</v>
      </c>
      <c r="B258" s="104" t="s">
        <v>575</v>
      </c>
      <c r="C258" s="224" t="s">
        <v>264</v>
      </c>
      <c r="D258" s="38">
        <v>4</v>
      </c>
      <c r="E258" s="38">
        <f t="shared" si="14"/>
        <v>0.84</v>
      </c>
      <c r="F258" s="38">
        <f t="shared" si="15"/>
        <v>4.84</v>
      </c>
    </row>
    <row r="259" spans="1:6" s="58" customFormat="1" ht="15" customHeight="1">
      <c r="A259" s="62" t="s">
        <v>735</v>
      </c>
      <c r="B259" s="104" t="s">
        <v>1488</v>
      </c>
      <c r="C259" s="224" t="s">
        <v>264</v>
      </c>
      <c r="D259" s="38">
        <v>70</v>
      </c>
      <c r="E259" s="38">
        <f t="shared" si="14"/>
        <v>14.7</v>
      </c>
      <c r="F259" s="38">
        <f t="shared" si="15"/>
        <v>84.7</v>
      </c>
    </row>
    <row r="260" spans="1:6" s="58" customFormat="1" ht="30">
      <c r="A260" s="62" t="s">
        <v>1479</v>
      </c>
      <c r="B260" s="104" t="s">
        <v>576</v>
      </c>
      <c r="C260" s="224" t="s">
        <v>264</v>
      </c>
      <c r="D260" s="38">
        <v>20</v>
      </c>
      <c r="E260" s="38">
        <f t="shared" ref="E260:E265" si="16">ROUND(D260*21%,2)</f>
        <v>4.2</v>
      </c>
      <c r="F260" s="38">
        <f>D260+E260</f>
        <v>24.2</v>
      </c>
    </row>
    <row r="261" spans="1:6" s="58" customFormat="1">
      <c r="A261" s="62" t="s">
        <v>1480</v>
      </c>
      <c r="B261" s="418" t="s">
        <v>571</v>
      </c>
      <c r="C261" s="419"/>
      <c r="D261" s="419"/>
      <c r="E261" s="419"/>
      <c r="F261" s="420"/>
    </row>
    <row r="262" spans="1:6" s="58" customFormat="1">
      <c r="A262" s="103" t="s">
        <v>1482</v>
      </c>
      <c r="B262" s="136" t="s">
        <v>435</v>
      </c>
      <c r="C262" s="224" t="s">
        <v>1230</v>
      </c>
      <c r="D262" s="38">
        <v>2.48</v>
      </c>
      <c r="E262" s="38">
        <f t="shared" si="16"/>
        <v>0.52</v>
      </c>
      <c r="F262" s="38">
        <f>D262+E262</f>
        <v>3</v>
      </c>
    </row>
    <row r="263" spans="1:6" s="58" customFormat="1" ht="30">
      <c r="A263" s="103" t="s">
        <v>1483</v>
      </c>
      <c r="B263" s="153" t="s">
        <v>573</v>
      </c>
      <c r="C263" s="224" t="s">
        <v>1230</v>
      </c>
      <c r="D263" s="38">
        <v>1.65</v>
      </c>
      <c r="E263" s="38">
        <f t="shared" si="16"/>
        <v>0.35</v>
      </c>
      <c r="F263" s="38">
        <f>D263+E263</f>
        <v>2</v>
      </c>
    </row>
    <row r="264" spans="1:6" s="58" customFormat="1">
      <c r="A264" s="103" t="s">
        <v>1484</v>
      </c>
      <c r="B264" s="137" t="s">
        <v>756</v>
      </c>
      <c r="C264" s="224" t="s">
        <v>1230</v>
      </c>
      <c r="D264" s="38">
        <v>1.65</v>
      </c>
      <c r="E264" s="38">
        <f t="shared" si="16"/>
        <v>0.35</v>
      </c>
      <c r="F264" s="38">
        <f>D264+E264</f>
        <v>2</v>
      </c>
    </row>
    <row r="265" spans="1:6" s="58" customFormat="1">
      <c r="A265" s="103" t="s">
        <v>1485</v>
      </c>
      <c r="B265" s="136" t="s">
        <v>572</v>
      </c>
      <c r="C265" s="224" t="s">
        <v>1230</v>
      </c>
      <c r="D265" s="38">
        <v>3.31</v>
      </c>
      <c r="E265" s="38">
        <f t="shared" si="16"/>
        <v>0.7</v>
      </c>
      <c r="F265" s="38">
        <f>D265+E265</f>
        <v>4.01</v>
      </c>
    </row>
    <row r="266" spans="1:6" s="58" customFormat="1">
      <c r="A266" s="62" t="s">
        <v>1481</v>
      </c>
      <c r="B266" s="104" t="s">
        <v>577</v>
      </c>
      <c r="C266" s="224"/>
      <c r="D266" s="38"/>
      <c r="E266" s="38"/>
      <c r="F266" s="38"/>
    </row>
    <row r="267" spans="1:6" s="58" customFormat="1">
      <c r="A267" s="103" t="s">
        <v>1487</v>
      </c>
      <c r="B267" s="136" t="s">
        <v>578</v>
      </c>
      <c r="C267" s="224" t="s">
        <v>1234</v>
      </c>
      <c r="D267" s="38">
        <v>2.48</v>
      </c>
      <c r="E267" s="38">
        <v>0.52</v>
      </c>
      <c r="F267" s="38">
        <v>3</v>
      </c>
    </row>
    <row r="268" spans="1:6" s="58" customFormat="1">
      <c r="A268" s="103" t="s">
        <v>1486</v>
      </c>
      <c r="B268" s="137" t="s">
        <v>579</v>
      </c>
      <c r="C268" s="224" t="s">
        <v>1235</v>
      </c>
      <c r="D268" s="38">
        <v>20.66</v>
      </c>
      <c r="E268" s="38">
        <v>4.34</v>
      </c>
      <c r="F268" s="38">
        <f>D268+E268</f>
        <v>25</v>
      </c>
    </row>
    <row r="269" spans="1:6" s="58" customFormat="1" ht="14.25">
      <c r="A269" s="133" t="s">
        <v>751</v>
      </c>
      <c r="B269" s="389" t="s">
        <v>436</v>
      </c>
      <c r="C269" s="390"/>
      <c r="D269" s="390"/>
      <c r="E269" s="390"/>
      <c r="F269" s="391"/>
    </row>
    <row r="270" spans="1:6" s="58" customFormat="1">
      <c r="A270" s="71" t="s">
        <v>55</v>
      </c>
      <c r="B270" s="138" t="s">
        <v>438</v>
      </c>
      <c r="C270" s="224" t="s">
        <v>1236</v>
      </c>
      <c r="D270" s="38">
        <v>18.18</v>
      </c>
      <c r="E270" s="38">
        <f>ROUND(D270*21%,2)</f>
        <v>3.82</v>
      </c>
      <c r="F270" s="38">
        <f>D270+E270</f>
        <v>22</v>
      </c>
    </row>
    <row r="271" spans="1:6" s="58" customFormat="1">
      <c r="A271" s="71" t="s">
        <v>56</v>
      </c>
      <c r="B271" s="138" t="s">
        <v>440</v>
      </c>
      <c r="C271" s="224" t="s">
        <v>1236</v>
      </c>
      <c r="D271" s="38">
        <v>18.18</v>
      </c>
      <c r="E271" s="38">
        <f>ROUND(D271*21%,2)</f>
        <v>3.82</v>
      </c>
      <c r="F271" s="38">
        <f>D271+E271</f>
        <v>22</v>
      </c>
    </row>
    <row r="272" spans="1:6" s="58" customFormat="1">
      <c r="A272" s="71" t="s">
        <v>57</v>
      </c>
      <c r="B272" s="138" t="s">
        <v>442</v>
      </c>
      <c r="C272" s="224" t="s">
        <v>1236</v>
      </c>
      <c r="D272" s="38">
        <v>18.18</v>
      </c>
      <c r="E272" s="38">
        <f>ROUND(D272*21%,2)</f>
        <v>3.82</v>
      </c>
      <c r="F272" s="38">
        <f>D272+E272</f>
        <v>22</v>
      </c>
    </row>
    <row r="273" spans="1:6" s="58" customFormat="1">
      <c r="A273" s="71" t="s">
        <v>425</v>
      </c>
      <c r="B273" s="138" t="s">
        <v>758</v>
      </c>
      <c r="C273" s="224" t="s">
        <v>1236</v>
      </c>
      <c r="D273" s="38">
        <v>74.38</v>
      </c>
      <c r="E273" s="38">
        <f>ROUND(D273*21%,2)</f>
        <v>15.62</v>
      </c>
      <c r="F273" s="38">
        <f>D273+E273</f>
        <v>90</v>
      </c>
    </row>
    <row r="274" spans="1:6" s="58" customFormat="1">
      <c r="A274" s="71" t="s">
        <v>426</v>
      </c>
      <c r="B274" s="138" t="s">
        <v>445</v>
      </c>
      <c r="C274" s="455" t="s">
        <v>329</v>
      </c>
      <c r="D274" s="456"/>
      <c r="E274" s="456"/>
      <c r="F274" s="457"/>
    </row>
    <row r="275" spans="1:6" s="58" customFormat="1">
      <c r="A275" s="71" t="s">
        <v>427</v>
      </c>
      <c r="B275" s="138" t="s">
        <v>759</v>
      </c>
      <c r="C275" s="221" t="s">
        <v>264</v>
      </c>
      <c r="D275" s="38">
        <v>512.4</v>
      </c>
      <c r="E275" s="38">
        <f>ROUND(D275*21%,2)</f>
        <v>107.6</v>
      </c>
      <c r="F275" s="38">
        <f>D275+E275</f>
        <v>620</v>
      </c>
    </row>
    <row r="276" spans="1:6" s="58" customFormat="1" ht="30">
      <c r="A276" s="71" t="s">
        <v>428</v>
      </c>
      <c r="B276" s="138" t="s">
        <v>448</v>
      </c>
      <c r="C276" s="221"/>
      <c r="D276" s="38"/>
      <c r="E276" s="38"/>
      <c r="F276" s="38"/>
    </row>
    <row r="277" spans="1:6" s="58" customFormat="1" ht="14.25">
      <c r="A277" s="133" t="s">
        <v>757</v>
      </c>
      <c r="B277" s="389" t="s">
        <v>449</v>
      </c>
      <c r="C277" s="390"/>
      <c r="D277" s="390"/>
      <c r="E277" s="390"/>
      <c r="F277" s="391"/>
    </row>
    <row r="278" spans="1:6" s="58" customFormat="1" ht="14.25">
      <c r="A278" s="251" t="s">
        <v>437</v>
      </c>
      <c r="B278" s="421" t="s">
        <v>937</v>
      </c>
      <c r="C278" s="422"/>
      <c r="D278" s="422"/>
      <c r="E278" s="422"/>
      <c r="F278" s="423"/>
    </row>
    <row r="279" spans="1:6" s="58" customFormat="1">
      <c r="A279" s="62" t="s">
        <v>1425</v>
      </c>
      <c r="B279" s="104" t="s">
        <v>938</v>
      </c>
      <c r="C279" s="224" t="s">
        <v>562</v>
      </c>
      <c r="D279" s="38">
        <v>2.48</v>
      </c>
      <c r="E279" s="38">
        <v>0.52</v>
      </c>
      <c r="F279" s="38">
        <v>3</v>
      </c>
    </row>
    <row r="280" spans="1:6" s="58" customFormat="1" ht="30">
      <c r="A280" s="62" t="s">
        <v>1426</v>
      </c>
      <c r="B280" s="104" t="s">
        <v>939</v>
      </c>
      <c r="C280" s="224" t="s">
        <v>117</v>
      </c>
      <c r="D280" s="38">
        <v>24.79</v>
      </c>
      <c r="E280" s="38">
        <v>5.21</v>
      </c>
      <c r="F280" s="38">
        <v>30</v>
      </c>
    </row>
    <row r="281" spans="1:6" s="58" customFormat="1">
      <c r="A281" s="62" t="s">
        <v>1427</v>
      </c>
      <c r="B281" s="104" t="s">
        <v>940</v>
      </c>
      <c r="C281" s="224" t="s">
        <v>1216</v>
      </c>
      <c r="D281" s="38">
        <v>0.12</v>
      </c>
      <c r="E281" s="38">
        <v>0.03</v>
      </c>
      <c r="F281" s="38">
        <v>0.15</v>
      </c>
    </row>
    <row r="282" spans="1:6" s="348" customFormat="1">
      <c r="A282" s="347" t="s">
        <v>439</v>
      </c>
      <c r="B282" s="247" t="s">
        <v>460</v>
      </c>
      <c r="C282" s="224" t="s">
        <v>117</v>
      </c>
      <c r="D282" s="149">
        <f t="shared" ref="D282" si="17">F282/1.21</f>
        <v>16.528925619834713</v>
      </c>
      <c r="E282" s="149">
        <f t="shared" ref="E282:E283" si="18">D282*0.21</f>
        <v>3.4710743801652897</v>
      </c>
      <c r="F282" s="149">
        <v>20</v>
      </c>
    </row>
    <row r="283" spans="1:6" s="348" customFormat="1">
      <c r="A283" s="347" t="s">
        <v>441</v>
      </c>
      <c r="B283" s="247" t="s">
        <v>1245</v>
      </c>
      <c r="C283" s="224" t="s">
        <v>117</v>
      </c>
      <c r="D283" s="149">
        <f t="shared" ref="D283" si="19">F283/1.21</f>
        <v>4.1322314049586781</v>
      </c>
      <c r="E283" s="149">
        <f t="shared" si="18"/>
        <v>0.86776859504132242</v>
      </c>
      <c r="F283" s="149">
        <v>5</v>
      </c>
    </row>
    <row r="284" spans="1:6" s="348" customFormat="1" ht="28.5" customHeight="1">
      <c r="A284" s="347" t="s">
        <v>443</v>
      </c>
      <c r="B284" s="438" t="s">
        <v>1623</v>
      </c>
      <c r="C284" s="439"/>
      <c r="D284" s="439"/>
      <c r="E284" s="439"/>
      <c r="F284" s="440"/>
    </row>
    <row r="285" spans="1:6" s="348" customFormat="1">
      <c r="A285" s="63" t="s">
        <v>1428</v>
      </c>
      <c r="B285" s="142" t="s">
        <v>1505</v>
      </c>
      <c r="C285" s="224" t="s">
        <v>264</v>
      </c>
      <c r="D285" s="149">
        <f t="shared" ref="D285:D289" si="20">F285/1.21</f>
        <v>157.02479338842977</v>
      </c>
      <c r="E285" s="149">
        <f t="shared" ref="E285:E289" si="21">D285*0.21</f>
        <v>32.97520661157025</v>
      </c>
      <c r="F285" s="149">
        <v>190</v>
      </c>
    </row>
    <row r="286" spans="1:6" s="348" customFormat="1">
      <c r="A286" s="63" t="s">
        <v>1429</v>
      </c>
      <c r="B286" s="142" t="s">
        <v>1501</v>
      </c>
      <c r="C286" s="224" t="s">
        <v>264</v>
      </c>
      <c r="D286" s="149">
        <f t="shared" si="20"/>
        <v>231.40495867768595</v>
      </c>
      <c r="E286" s="149">
        <f t="shared" si="21"/>
        <v>48.595041322314046</v>
      </c>
      <c r="F286" s="149">
        <v>280</v>
      </c>
    </row>
    <row r="287" spans="1:6" s="348" customFormat="1" ht="29.25" customHeight="1">
      <c r="A287" s="63" t="s">
        <v>1430</v>
      </c>
      <c r="B287" s="142" t="s">
        <v>1502</v>
      </c>
      <c r="C287" s="224" t="s">
        <v>264</v>
      </c>
      <c r="D287" s="149">
        <f t="shared" si="20"/>
        <v>297.52066115702479</v>
      </c>
      <c r="E287" s="149">
        <f t="shared" si="21"/>
        <v>62.479338842975203</v>
      </c>
      <c r="F287" s="149">
        <v>360</v>
      </c>
    </row>
    <row r="288" spans="1:6" s="348" customFormat="1">
      <c r="A288" s="63" t="s">
        <v>1431</v>
      </c>
      <c r="B288" s="142" t="s">
        <v>1503</v>
      </c>
      <c r="C288" s="224" t="s">
        <v>264</v>
      </c>
      <c r="D288" s="149">
        <f t="shared" si="20"/>
        <v>404.95867768595042</v>
      </c>
      <c r="E288" s="149">
        <f t="shared" si="21"/>
        <v>85.04132231404958</v>
      </c>
      <c r="F288" s="149">
        <v>490</v>
      </c>
    </row>
    <row r="289" spans="1:6" s="348" customFormat="1">
      <c r="A289" s="63" t="s">
        <v>1432</v>
      </c>
      <c r="B289" s="142" t="s">
        <v>1504</v>
      </c>
      <c r="C289" s="224" t="s">
        <v>264</v>
      </c>
      <c r="D289" s="149">
        <f t="shared" si="20"/>
        <v>537.19008264462809</v>
      </c>
      <c r="E289" s="149">
        <f t="shared" si="21"/>
        <v>112.80991735537189</v>
      </c>
      <c r="F289" s="149">
        <v>650</v>
      </c>
    </row>
    <row r="290" spans="1:6" s="348" customFormat="1" ht="14.25">
      <c r="A290" s="347" t="s">
        <v>444</v>
      </c>
      <c r="B290" s="438" t="s">
        <v>1242</v>
      </c>
      <c r="C290" s="439"/>
      <c r="D290" s="439"/>
      <c r="E290" s="439"/>
      <c r="F290" s="440"/>
    </row>
    <row r="291" spans="1:6" s="348" customFormat="1">
      <c r="A291" s="63" t="s">
        <v>1433</v>
      </c>
      <c r="B291" s="432" t="s">
        <v>459</v>
      </c>
      <c r="C291" s="433"/>
      <c r="D291" s="433"/>
      <c r="E291" s="433"/>
      <c r="F291" s="434"/>
    </row>
    <row r="292" spans="1:6" s="348" customFormat="1">
      <c r="A292" s="349" t="s">
        <v>1434</v>
      </c>
      <c r="B292" s="153" t="s">
        <v>1246</v>
      </c>
      <c r="C292" s="224" t="s">
        <v>117</v>
      </c>
      <c r="D292" s="149">
        <f t="shared" ref="D292:D293" si="22">F292/1.21</f>
        <v>1.2396694214876034</v>
      </c>
      <c r="E292" s="149">
        <f t="shared" ref="E292:E298" si="23">D292*0.21</f>
        <v>0.26033057851239672</v>
      </c>
      <c r="F292" s="149">
        <v>1.5</v>
      </c>
    </row>
    <row r="293" spans="1:6" s="348" customFormat="1" ht="15" customHeight="1">
      <c r="A293" s="349" t="s">
        <v>1435</v>
      </c>
      <c r="B293" s="153" t="s">
        <v>936</v>
      </c>
      <c r="C293" s="224" t="s">
        <v>117</v>
      </c>
      <c r="D293" s="149">
        <f t="shared" si="22"/>
        <v>2.4793388429752068</v>
      </c>
      <c r="E293" s="149">
        <f t="shared" si="23"/>
        <v>0.52066115702479343</v>
      </c>
      <c r="F293" s="149">
        <v>3</v>
      </c>
    </row>
    <row r="294" spans="1:6" s="348" customFormat="1">
      <c r="A294" s="63" t="s">
        <v>1436</v>
      </c>
      <c r="B294" s="432" t="s">
        <v>1247</v>
      </c>
      <c r="C294" s="433"/>
      <c r="D294" s="433"/>
      <c r="E294" s="433"/>
      <c r="F294" s="434"/>
    </row>
    <row r="295" spans="1:6" s="348" customFormat="1">
      <c r="A295" s="349" t="s">
        <v>1437</v>
      </c>
      <c r="B295" s="153" t="s">
        <v>1627</v>
      </c>
      <c r="C295" s="224" t="s">
        <v>1210</v>
      </c>
      <c r="D295" s="149">
        <f t="shared" ref="D295:D298" si="24">F295/1.21</f>
        <v>4.1322314049586781</v>
      </c>
      <c r="E295" s="149">
        <f t="shared" si="23"/>
        <v>0.86776859504132242</v>
      </c>
      <c r="F295" s="149">
        <v>5</v>
      </c>
    </row>
    <row r="296" spans="1:6" s="348" customFormat="1">
      <c r="A296" s="349" t="s">
        <v>1438</v>
      </c>
      <c r="B296" s="153" t="s">
        <v>1627</v>
      </c>
      <c r="C296" s="224" t="s">
        <v>1239</v>
      </c>
      <c r="D296" s="149">
        <f t="shared" si="24"/>
        <v>9.9173553719008272</v>
      </c>
      <c r="E296" s="149">
        <f t="shared" si="23"/>
        <v>2.0826446280991737</v>
      </c>
      <c r="F296" s="149">
        <v>12</v>
      </c>
    </row>
    <row r="297" spans="1:6" s="348" customFormat="1">
      <c r="A297" s="349" t="s">
        <v>1439</v>
      </c>
      <c r="B297" s="153" t="s">
        <v>936</v>
      </c>
      <c r="C297" s="224" t="s">
        <v>1210</v>
      </c>
      <c r="D297" s="149">
        <f t="shared" si="24"/>
        <v>8.2644628099173563</v>
      </c>
      <c r="E297" s="149">
        <f t="shared" si="23"/>
        <v>1.7355371900826448</v>
      </c>
      <c r="F297" s="149">
        <v>10</v>
      </c>
    </row>
    <row r="298" spans="1:6" s="348" customFormat="1">
      <c r="A298" s="349" t="s">
        <v>1440</v>
      </c>
      <c r="B298" s="153" t="s">
        <v>936</v>
      </c>
      <c r="C298" s="224" t="s">
        <v>1239</v>
      </c>
      <c r="D298" s="149">
        <f t="shared" si="24"/>
        <v>16.528925619834713</v>
      </c>
      <c r="E298" s="149">
        <f t="shared" si="23"/>
        <v>3.4710743801652897</v>
      </c>
      <c r="F298" s="149">
        <v>20</v>
      </c>
    </row>
    <row r="299" spans="1:6" s="348" customFormat="1" ht="14.25">
      <c r="A299" s="347" t="s">
        <v>446</v>
      </c>
      <c r="B299" s="438" t="s">
        <v>1243</v>
      </c>
      <c r="C299" s="439"/>
      <c r="D299" s="439"/>
      <c r="E299" s="439"/>
      <c r="F299" s="440"/>
    </row>
    <row r="300" spans="1:6" s="348" customFormat="1" ht="30">
      <c r="A300" s="63" t="s">
        <v>1441</v>
      </c>
      <c r="B300" s="142" t="s">
        <v>1280</v>
      </c>
      <c r="C300" s="224" t="s">
        <v>1176</v>
      </c>
      <c r="D300" s="149">
        <f t="shared" ref="D300" si="25">F300/1.21</f>
        <v>8.2644628099173563</v>
      </c>
      <c r="E300" s="149">
        <f t="shared" ref="E300:E305" si="26">D300*0.21</f>
        <v>1.7355371900826448</v>
      </c>
      <c r="F300" s="149">
        <v>10</v>
      </c>
    </row>
    <row r="301" spans="1:6" s="348" customFormat="1" ht="30">
      <c r="A301" s="63" t="s">
        <v>1442</v>
      </c>
      <c r="B301" s="142" t="s">
        <v>467</v>
      </c>
      <c r="C301" s="224" t="s">
        <v>117</v>
      </c>
      <c r="D301" s="149">
        <f t="shared" ref="D301" si="27">F301/1.21</f>
        <v>4.1322314049586781</v>
      </c>
      <c r="E301" s="149">
        <f t="shared" si="26"/>
        <v>0.86776859504132242</v>
      </c>
      <c r="F301" s="149">
        <v>5</v>
      </c>
    </row>
    <row r="302" spans="1:6" s="348" customFormat="1" ht="30">
      <c r="A302" s="63" t="s">
        <v>1443</v>
      </c>
      <c r="B302" s="142" t="s">
        <v>564</v>
      </c>
      <c r="C302" s="455" t="s">
        <v>329</v>
      </c>
      <c r="D302" s="456"/>
      <c r="E302" s="456"/>
      <c r="F302" s="457"/>
    </row>
    <row r="303" spans="1:6" s="348" customFormat="1">
      <c r="A303" s="63" t="s">
        <v>1444</v>
      </c>
      <c r="B303" s="142" t="s">
        <v>1279</v>
      </c>
      <c r="C303" s="224" t="s">
        <v>1239</v>
      </c>
      <c r="D303" s="149">
        <f t="shared" ref="D303:D304" si="28">F303/1.21</f>
        <v>28.925619834710744</v>
      </c>
      <c r="E303" s="149">
        <f t="shared" si="26"/>
        <v>6.0743801652892557</v>
      </c>
      <c r="F303" s="149">
        <v>35</v>
      </c>
    </row>
    <row r="304" spans="1:6" s="348" customFormat="1">
      <c r="A304" s="63" t="s">
        <v>1445</v>
      </c>
      <c r="B304" s="142" t="s">
        <v>468</v>
      </c>
      <c r="C304" s="224" t="s">
        <v>1239</v>
      </c>
      <c r="D304" s="149">
        <f t="shared" si="28"/>
        <v>16.528925619834713</v>
      </c>
      <c r="E304" s="149">
        <f t="shared" si="26"/>
        <v>3.4710743801652897</v>
      </c>
      <c r="F304" s="149">
        <v>20</v>
      </c>
    </row>
    <row r="305" spans="1:6" s="348" customFormat="1">
      <c r="A305" s="63" t="s">
        <v>1446</v>
      </c>
      <c r="B305" s="142" t="s">
        <v>1278</v>
      </c>
      <c r="C305" s="224" t="s">
        <v>117</v>
      </c>
      <c r="D305" s="149">
        <f t="shared" ref="D305" si="29">F305/1.21</f>
        <v>49.586776859504134</v>
      </c>
      <c r="E305" s="149">
        <f t="shared" si="26"/>
        <v>10.413223140495868</v>
      </c>
      <c r="F305" s="149">
        <v>60</v>
      </c>
    </row>
    <row r="306" spans="1:6" s="348" customFormat="1" ht="30">
      <c r="A306" s="63" t="s">
        <v>1447</v>
      </c>
      <c r="B306" s="142" t="s">
        <v>466</v>
      </c>
      <c r="C306" s="224" t="s">
        <v>1176</v>
      </c>
      <c r="D306" s="149">
        <v>2.48</v>
      </c>
      <c r="E306" s="149">
        <v>0.52</v>
      </c>
      <c r="F306" s="149">
        <v>3</v>
      </c>
    </row>
    <row r="307" spans="1:6" s="348" customFormat="1" ht="14.25">
      <c r="A307" s="350" t="s">
        <v>447</v>
      </c>
      <c r="B307" s="438" t="s">
        <v>542</v>
      </c>
      <c r="C307" s="439"/>
      <c r="D307" s="439"/>
      <c r="E307" s="439"/>
      <c r="F307" s="440"/>
    </row>
    <row r="308" spans="1:6" s="348" customFormat="1">
      <c r="A308" s="63" t="s">
        <v>1448</v>
      </c>
      <c r="B308" s="142" t="s">
        <v>535</v>
      </c>
      <c r="C308" s="224" t="s">
        <v>1176</v>
      </c>
      <c r="D308" s="149">
        <f t="shared" ref="D308:D316" si="30">F308/1.21</f>
        <v>165.28925619834712</v>
      </c>
      <c r="E308" s="149">
        <f t="shared" ref="E308:E316" si="31">D308*0.21</f>
        <v>34.710743801652896</v>
      </c>
      <c r="F308" s="149">
        <v>200</v>
      </c>
    </row>
    <row r="309" spans="1:6" s="348" customFormat="1">
      <c r="A309" s="349" t="s">
        <v>1449</v>
      </c>
      <c r="B309" s="153" t="s">
        <v>534</v>
      </c>
      <c r="C309" s="224" t="s">
        <v>117</v>
      </c>
      <c r="D309" s="149">
        <f t="shared" si="30"/>
        <v>12.396694214876034</v>
      </c>
      <c r="E309" s="149">
        <f t="shared" si="31"/>
        <v>2.6033057851239669</v>
      </c>
      <c r="F309" s="149">
        <v>15</v>
      </c>
    </row>
    <row r="310" spans="1:6" s="348" customFormat="1">
      <c r="A310" s="349" t="s">
        <v>1450</v>
      </c>
      <c r="B310" s="153" t="s">
        <v>533</v>
      </c>
      <c r="C310" s="224" t="s">
        <v>117</v>
      </c>
      <c r="D310" s="149">
        <f t="shared" si="30"/>
        <v>16.528925619834713</v>
      </c>
      <c r="E310" s="149">
        <f t="shared" si="31"/>
        <v>3.4710743801652897</v>
      </c>
      <c r="F310" s="149">
        <v>20</v>
      </c>
    </row>
    <row r="311" spans="1:6" s="348" customFormat="1">
      <c r="A311" s="349" t="s">
        <v>1451</v>
      </c>
      <c r="B311" s="153" t="s">
        <v>461</v>
      </c>
      <c r="C311" s="224" t="s">
        <v>264</v>
      </c>
      <c r="D311" s="149">
        <f t="shared" si="30"/>
        <v>115.70247933884298</v>
      </c>
      <c r="E311" s="149">
        <f t="shared" si="31"/>
        <v>24.297520661157023</v>
      </c>
      <c r="F311" s="149">
        <v>140</v>
      </c>
    </row>
    <row r="312" spans="1:6" s="348" customFormat="1">
      <c r="A312" s="349" t="s">
        <v>1452</v>
      </c>
      <c r="B312" s="153" t="s">
        <v>461</v>
      </c>
      <c r="C312" s="224" t="s">
        <v>117</v>
      </c>
      <c r="D312" s="149">
        <f t="shared" si="30"/>
        <v>16.528925619834713</v>
      </c>
      <c r="E312" s="149">
        <f t="shared" si="31"/>
        <v>3.4710743801652897</v>
      </c>
      <c r="F312" s="149">
        <v>20</v>
      </c>
    </row>
    <row r="313" spans="1:6" s="348" customFormat="1">
      <c r="A313" s="63" t="s">
        <v>1453</v>
      </c>
      <c r="B313" s="142" t="s">
        <v>470</v>
      </c>
      <c r="C313" s="224" t="s">
        <v>264</v>
      </c>
      <c r="D313" s="149">
        <f t="shared" si="30"/>
        <v>57.851239669421489</v>
      </c>
      <c r="E313" s="149">
        <f t="shared" si="31"/>
        <v>12.148760330578511</v>
      </c>
      <c r="F313" s="149">
        <v>70</v>
      </c>
    </row>
    <row r="314" spans="1:6" s="348" customFormat="1">
      <c r="A314" s="63" t="s">
        <v>1454</v>
      </c>
      <c r="B314" s="142" t="s">
        <v>471</v>
      </c>
      <c r="C314" s="224" t="s">
        <v>264</v>
      </c>
      <c r="D314" s="149">
        <f t="shared" si="30"/>
        <v>6.6115702479338845</v>
      </c>
      <c r="E314" s="149">
        <f t="shared" si="31"/>
        <v>1.3884297520661157</v>
      </c>
      <c r="F314" s="149">
        <v>8</v>
      </c>
    </row>
    <row r="315" spans="1:6" s="348" customFormat="1" ht="14.25" customHeight="1">
      <c r="A315" s="63" t="s">
        <v>1455</v>
      </c>
      <c r="B315" s="142" t="s">
        <v>475</v>
      </c>
      <c r="C315" s="224" t="s">
        <v>264</v>
      </c>
      <c r="D315" s="149">
        <f t="shared" si="30"/>
        <v>4.9586776859504136</v>
      </c>
      <c r="E315" s="149">
        <f t="shared" si="31"/>
        <v>1.0413223140495869</v>
      </c>
      <c r="F315" s="149">
        <v>6</v>
      </c>
    </row>
    <row r="316" spans="1:6" s="348" customFormat="1" hidden="1">
      <c r="A316" s="351"/>
      <c r="B316" s="352" t="s">
        <v>476</v>
      </c>
      <c r="C316" s="353" t="s">
        <v>264</v>
      </c>
      <c r="D316" s="354">
        <f t="shared" si="30"/>
        <v>5.785123966942149</v>
      </c>
      <c r="E316" s="354">
        <f t="shared" si="31"/>
        <v>1.2148760330578512</v>
      </c>
      <c r="F316" s="354">
        <v>7</v>
      </c>
    </row>
    <row r="317" spans="1:6" s="348" customFormat="1">
      <c r="A317" s="63" t="s">
        <v>1456</v>
      </c>
      <c r="B317" s="432" t="s">
        <v>1244</v>
      </c>
      <c r="C317" s="433"/>
      <c r="D317" s="433"/>
      <c r="E317" s="433"/>
      <c r="F317" s="434"/>
    </row>
    <row r="318" spans="1:6" s="348" customFormat="1">
      <c r="A318" s="349" t="s">
        <v>1618</v>
      </c>
      <c r="B318" s="153" t="s">
        <v>451</v>
      </c>
      <c r="C318" s="224" t="s">
        <v>1237</v>
      </c>
      <c r="D318" s="149">
        <v>12.4</v>
      </c>
      <c r="E318" s="149">
        <f>D318*0.21</f>
        <v>2.6040000000000001</v>
      </c>
      <c r="F318" s="149">
        <f>D318+E318</f>
        <v>15.004000000000001</v>
      </c>
    </row>
    <row r="319" spans="1:6" s="348" customFormat="1">
      <c r="A319" s="349" t="s">
        <v>1619</v>
      </c>
      <c r="B319" s="153" t="s">
        <v>453</v>
      </c>
      <c r="C319" s="224" t="s">
        <v>1237</v>
      </c>
      <c r="D319" s="149">
        <v>9.92</v>
      </c>
      <c r="E319" s="149">
        <f t="shared" ref="E319" si="32">D319*0.21</f>
        <v>2.0831999999999997</v>
      </c>
      <c r="F319" s="149">
        <f t="shared" ref="F319" si="33">D319+E319</f>
        <v>12.0032</v>
      </c>
    </row>
    <row r="320" spans="1:6" s="348" customFormat="1">
      <c r="A320" s="349" t="s">
        <v>1620</v>
      </c>
      <c r="B320" s="153" t="s">
        <v>455</v>
      </c>
      <c r="C320" s="224" t="s">
        <v>1237</v>
      </c>
      <c r="D320" s="149">
        <f>F320/1.21</f>
        <v>66.11570247933885</v>
      </c>
      <c r="E320" s="149">
        <f>D320*0.21</f>
        <v>13.884297520661159</v>
      </c>
      <c r="F320" s="149">
        <v>80</v>
      </c>
    </row>
    <row r="321" spans="1:6" s="348" customFormat="1">
      <c r="A321" s="349" t="s">
        <v>1621</v>
      </c>
      <c r="B321" s="153" t="s">
        <v>457</v>
      </c>
      <c r="C321" s="224" t="s">
        <v>1237</v>
      </c>
      <c r="D321" s="149">
        <f t="shared" ref="D321:D323" si="34">F321/1.21</f>
        <v>6.6115702479338845</v>
      </c>
      <c r="E321" s="149">
        <f t="shared" ref="E321:E330" si="35">D321*0.21</f>
        <v>1.3884297520661157</v>
      </c>
      <c r="F321" s="149">
        <v>8</v>
      </c>
    </row>
    <row r="322" spans="1:6" s="348" customFormat="1" ht="30">
      <c r="A322" s="349" t="s">
        <v>1622</v>
      </c>
      <c r="B322" s="153" t="s">
        <v>458</v>
      </c>
      <c r="C322" s="224" t="s">
        <v>536</v>
      </c>
      <c r="D322" s="149">
        <f t="shared" si="34"/>
        <v>82.644628099173559</v>
      </c>
      <c r="E322" s="149">
        <f t="shared" si="35"/>
        <v>17.355371900826448</v>
      </c>
      <c r="F322" s="149">
        <v>100</v>
      </c>
    </row>
    <row r="323" spans="1:6" s="348" customFormat="1">
      <c r="A323" s="63" t="s">
        <v>1457</v>
      </c>
      <c r="B323" s="142" t="s">
        <v>474</v>
      </c>
      <c r="C323" s="224" t="s">
        <v>264</v>
      </c>
      <c r="D323" s="149">
        <f t="shared" si="34"/>
        <v>20.66115702479339</v>
      </c>
      <c r="E323" s="149">
        <f t="shared" si="35"/>
        <v>4.338842975206612</v>
      </c>
      <c r="F323" s="149">
        <v>25</v>
      </c>
    </row>
    <row r="324" spans="1:6" s="348" customFormat="1" ht="14.25">
      <c r="A324" s="347" t="s">
        <v>1458</v>
      </c>
      <c r="B324" s="438" t="s">
        <v>1240</v>
      </c>
      <c r="C324" s="439"/>
      <c r="D324" s="439"/>
      <c r="E324" s="439"/>
      <c r="F324" s="440"/>
    </row>
    <row r="325" spans="1:6" s="348" customFormat="1" ht="30">
      <c r="A325" s="63" t="s">
        <v>1459</v>
      </c>
      <c r="B325" s="142" t="s">
        <v>563</v>
      </c>
      <c r="C325" s="224" t="s">
        <v>562</v>
      </c>
      <c r="D325" s="149">
        <f t="shared" ref="D325:D330" si="36">F325/1.21</f>
        <v>4.1322314049586781</v>
      </c>
      <c r="E325" s="149">
        <f t="shared" si="35"/>
        <v>0.86776859504132242</v>
      </c>
      <c r="F325" s="149">
        <v>5</v>
      </c>
    </row>
    <row r="326" spans="1:6" s="348" customFormat="1" ht="30">
      <c r="A326" s="63" t="s">
        <v>1460</v>
      </c>
      <c r="B326" s="142" t="s">
        <v>561</v>
      </c>
      <c r="C326" s="224" t="s">
        <v>562</v>
      </c>
      <c r="D326" s="149">
        <f t="shared" si="36"/>
        <v>6.6115702479338845</v>
      </c>
      <c r="E326" s="149">
        <f t="shared" si="35"/>
        <v>1.3884297520661157</v>
      </c>
      <c r="F326" s="149">
        <v>8</v>
      </c>
    </row>
    <row r="327" spans="1:6" s="348" customFormat="1">
      <c r="A327" s="63" t="s">
        <v>1461</v>
      </c>
      <c r="B327" s="142" t="s">
        <v>469</v>
      </c>
      <c r="C327" s="224" t="s">
        <v>117</v>
      </c>
      <c r="D327" s="149">
        <f t="shared" si="36"/>
        <v>4.1322314049586781</v>
      </c>
      <c r="E327" s="149">
        <f t="shared" si="35"/>
        <v>0.86776859504132242</v>
      </c>
      <c r="F327" s="149">
        <v>5</v>
      </c>
    </row>
    <row r="328" spans="1:6" s="348" customFormat="1">
      <c r="A328" s="63" t="s">
        <v>1462</v>
      </c>
      <c r="B328" s="142" t="s">
        <v>469</v>
      </c>
      <c r="C328" s="224" t="s">
        <v>264</v>
      </c>
      <c r="D328" s="149">
        <f t="shared" si="36"/>
        <v>9.9173553719008272</v>
      </c>
      <c r="E328" s="149">
        <f t="shared" si="35"/>
        <v>2.0826446280991737</v>
      </c>
      <c r="F328" s="149">
        <v>12</v>
      </c>
    </row>
    <row r="329" spans="1:6" s="348" customFormat="1">
      <c r="A329" s="63" t="s">
        <v>1463</v>
      </c>
      <c r="B329" s="142" t="s">
        <v>472</v>
      </c>
      <c r="C329" s="224" t="s">
        <v>1176</v>
      </c>
      <c r="D329" s="149">
        <f t="shared" si="36"/>
        <v>0.82644628099173556</v>
      </c>
      <c r="E329" s="149">
        <f t="shared" si="35"/>
        <v>0.17355371900826447</v>
      </c>
      <c r="F329" s="149">
        <v>1</v>
      </c>
    </row>
    <row r="330" spans="1:6" s="348" customFormat="1">
      <c r="A330" s="63" t="s">
        <v>1469</v>
      </c>
      <c r="B330" s="142" t="s">
        <v>473</v>
      </c>
      <c r="C330" s="224" t="s">
        <v>1176</v>
      </c>
      <c r="D330" s="149">
        <f t="shared" si="36"/>
        <v>20.66115702479339</v>
      </c>
      <c r="E330" s="149">
        <f t="shared" si="35"/>
        <v>4.338842975206612</v>
      </c>
      <c r="F330" s="149">
        <v>25</v>
      </c>
    </row>
    <row r="331" spans="1:6" s="348" customFormat="1" ht="14.25">
      <c r="A331" s="347" t="s">
        <v>1464</v>
      </c>
      <c r="B331" s="438" t="s">
        <v>1241</v>
      </c>
      <c r="C331" s="439"/>
      <c r="D331" s="439"/>
      <c r="E331" s="439"/>
      <c r="F331" s="440"/>
    </row>
    <row r="332" spans="1:6" s="348" customFormat="1" hidden="1">
      <c r="A332" s="351"/>
      <c r="B332" s="352" t="s">
        <v>462</v>
      </c>
      <c r="C332" s="353" t="s">
        <v>1238</v>
      </c>
      <c r="D332" s="354">
        <v>1.65</v>
      </c>
      <c r="E332" s="354">
        <v>0.35</v>
      </c>
      <c r="F332" s="354">
        <v>2</v>
      </c>
    </row>
    <row r="333" spans="1:6" s="348" customFormat="1" hidden="1">
      <c r="A333" s="351"/>
      <c r="B333" s="352" t="s">
        <v>1281</v>
      </c>
      <c r="C333" s="353" t="s">
        <v>1238</v>
      </c>
      <c r="D333" s="354">
        <v>4.13</v>
      </c>
      <c r="E333" s="354">
        <v>0.87</v>
      </c>
      <c r="F333" s="354">
        <v>5</v>
      </c>
    </row>
    <row r="334" spans="1:6" s="348" customFormat="1" ht="15" customHeight="1">
      <c r="A334" s="63" t="s">
        <v>1465</v>
      </c>
      <c r="B334" s="142" t="s">
        <v>463</v>
      </c>
      <c r="C334" s="224" t="s">
        <v>1238</v>
      </c>
      <c r="D334" s="149">
        <f t="shared" ref="D334:D336" si="37">F334/1.21</f>
        <v>2.4793388429752068</v>
      </c>
      <c r="E334" s="149">
        <f t="shared" ref="E334:E336" si="38">D334*0.21</f>
        <v>0.52066115702479343</v>
      </c>
      <c r="F334" s="149">
        <v>3</v>
      </c>
    </row>
    <row r="335" spans="1:6" s="348" customFormat="1" ht="15" customHeight="1">
      <c r="A335" s="63" t="s">
        <v>1466</v>
      </c>
      <c r="B335" s="142" t="s">
        <v>1624</v>
      </c>
      <c r="C335" s="224" t="s">
        <v>1238</v>
      </c>
      <c r="D335" s="149">
        <f t="shared" si="37"/>
        <v>8.2644628099173563</v>
      </c>
      <c r="E335" s="149">
        <f t="shared" si="38"/>
        <v>1.7355371900826448</v>
      </c>
      <c r="F335" s="149">
        <v>10</v>
      </c>
    </row>
    <row r="336" spans="1:6" s="348" customFormat="1">
      <c r="A336" s="63" t="s">
        <v>1467</v>
      </c>
      <c r="B336" s="142" t="s">
        <v>464</v>
      </c>
      <c r="C336" s="224" t="s">
        <v>1210</v>
      </c>
      <c r="D336" s="149">
        <f t="shared" si="37"/>
        <v>33.057851239669425</v>
      </c>
      <c r="E336" s="149">
        <f t="shared" si="38"/>
        <v>6.9421487603305794</v>
      </c>
      <c r="F336" s="149">
        <v>40</v>
      </c>
    </row>
    <row r="337" spans="1:6" s="348" customFormat="1" ht="30">
      <c r="A337" s="63" t="s">
        <v>1468</v>
      </c>
      <c r="B337" s="142" t="s">
        <v>465</v>
      </c>
      <c r="C337" s="224" t="s">
        <v>117</v>
      </c>
      <c r="D337" s="149">
        <f t="shared" ref="D337" si="39">F337/1.21</f>
        <v>74.380165289256198</v>
      </c>
      <c r="E337" s="149">
        <f t="shared" ref="E337" si="40">D337*0.21</f>
        <v>15.619834710743801</v>
      </c>
      <c r="F337" s="149">
        <v>90</v>
      </c>
    </row>
    <row r="338" spans="1:6" s="348" customFormat="1" ht="14.25">
      <c r="A338" s="287" t="s">
        <v>760</v>
      </c>
      <c r="B338" s="452" t="s">
        <v>477</v>
      </c>
      <c r="C338" s="453"/>
      <c r="D338" s="453"/>
      <c r="E338" s="453"/>
      <c r="F338" s="454"/>
    </row>
    <row r="339" spans="1:6" s="348" customFormat="1" ht="18">
      <c r="A339" s="70" t="s">
        <v>450</v>
      </c>
      <c r="B339" s="138" t="s">
        <v>1517</v>
      </c>
      <c r="C339" s="224" t="s">
        <v>808</v>
      </c>
      <c r="D339" s="149">
        <v>0.41</v>
      </c>
      <c r="E339" s="149">
        <f>ROUND(D339*21%,2)</f>
        <v>0.09</v>
      </c>
      <c r="F339" s="149">
        <f>D339+E339</f>
        <v>0.5</v>
      </c>
    </row>
    <row r="340" spans="1:6" s="348" customFormat="1" ht="18">
      <c r="A340" s="70" t="s">
        <v>452</v>
      </c>
      <c r="B340" s="138" t="s">
        <v>1518</v>
      </c>
      <c r="C340" s="224" t="s">
        <v>808</v>
      </c>
      <c r="D340" s="149">
        <v>0.83</v>
      </c>
      <c r="E340" s="149">
        <f>ROUND(D340*21%,2)</f>
        <v>0.17</v>
      </c>
      <c r="F340" s="149">
        <f>D340+E340</f>
        <v>1</v>
      </c>
    </row>
    <row r="341" spans="1:6" s="348" customFormat="1">
      <c r="A341" s="70" t="s">
        <v>454</v>
      </c>
      <c r="B341" s="138" t="s">
        <v>809</v>
      </c>
      <c r="C341" s="224" t="s">
        <v>117</v>
      </c>
      <c r="D341" s="149">
        <v>4.13</v>
      </c>
      <c r="E341" s="149">
        <f>ROUND(D341*21%,2)</f>
        <v>0.87</v>
      </c>
      <c r="F341" s="149">
        <f>D341+E341</f>
        <v>5</v>
      </c>
    </row>
    <row r="342" spans="1:6" s="348" customFormat="1" ht="18">
      <c r="A342" s="70" t="s">
        <v>456</v>
      </c>
      <c r="B342" s="96" t="s">
        <v>1628</v>
      </c>
      <c r="C342" s="224" t="s">
        <v>1289</v>
      </c>
      <c r="D342" s="149">
        <v>0.83</v>
      </c>
      <c r="E342" s="149">
        <v>0.17</v>
      </c>
      <c r="F342" s="149">
        <v>1</v>
      </c>
    </row>
    <row r="343" spans="1:6" s="58" customFormat="1">
      <c r="A343" s="409" t="s">
        <v>1290</v>
      </c>
      <c r="B343" s="410"/>
      <c r="C343" s="410"/>
      <c r="D343" s="410"/>
      <c r="E343" s="410"/>
      <c r="F343" s="411"/>
    </row>
    <row r="344" spans="1:6" s="58" customFormat="1">
      <c r="A344" s="412" t="s">
        <v>1291</v>
      </c>
      <c r="B344" s="413"/>
      <c r="C344" s="413"/>
      <c r="D344" s="413"/>
      <c r="E344" s="413"/>
      <c r="F344" s="414"/>
    </row>
    <row r="345" spans="1:6" s="58" customFormat="1" ht="15" customHeight="1">
      <c r="A345" s="412" t="s">
        <v>1292</v>
      </c>
      <c r="B345" s="413"/>
      <c r="C345" s="413"/>
      <c r="D345" s="413"/>
      <c r="E345" s="413"/>
      <c r="F345" s="414"/>
    </row>
    <row r="346" spans="1:6" s="58" customFormat="1" ht="15" customHeight="1">
      <c r="A346" s="412" t="s">
        <v>1293</v>
      </c>
      <c r="B346" s="413"/>
      <c r="C346" s="413"/>
      <c r="D346" s="413"/>
      <c r="E346" s="413"/>
      <c r="F346" s="414"/>
    </row>
    <row r="347" spans="1:6" s="58" customFormat="1" ht="15" customHeight="1">
      <c r="A347" s="133" t="s">
        <v>761</v>
      </c>
      <c r="B347" s="389" t="s">
        <v>848</v>
      </c>
      <c r="C347" s="390"/>
      <c r="D347" s="390"/>
      <c r="E347" s="390"/>
      <c r="F347" s="391"/>
    </row>
    <row r="348" spans="1:6" s="58" customFormat="1" ht="15" customHeight="1">
      <c r="A348" s="71" t="s">
        <v>503</v>
      </c>
      <c r="B348" s="138" t="s">
        <v>478</v>
      </c>
      <c r="C348" s="224" t="s">
        <v>175</v>
      </c>
      <c r="D348" s="38">
        <v>10</v>
      </c>
      <c r="E348" s="38" t="s">
        <v>768</v>
      </c>
      <c r="F348" s="38">
        <v>10</v>
      </c>
    </row>
    <row r="349" spans="1:6" s="58" customFormat="1" ht="15" customHeight="1">
      <c r="A349" s="71" t="s">
        <v>504</v>
      </c>
      <c r="B349" s="138" t="s">
        <v>479</v>
      </c>
      <c r="C349" s="224" t="s">
        <v>176</v>
      </c>
      <c r="D349" s="38">
        <v>15</v>
      </c>
      <c r="E349" s="38" t="s">
        <v>768</v>
      </c>
      <c r="F349" s="38">
        <v>15</v>
      </c>
    </row>
    <row r="350" spans="1:6" s="58" customFormat="1" ht="18">
      <c r="A350" s="71" t="s">
        <v>505</v>
      </c>
      <c r="B350" s="138" t="s">
        <v>480</v>
      </c>
      <c r="C350" s="224" t="s">
        <v>1248</v>
      </c>
      <c r="D350" s="38">
        <v>20</v>
      </c>
      <c r="E350" s="38" t="s">
        <v>768</v>
      </c>
      <c r="F350" s="38">
        <v>20</v>
      </c>
    </row>
    <row r="351" spans="1:6" s="58" customFormat="1" ht="18">
      <c r="A351" s="71" t="s">
        <v>807</v>
      </c>
      <c r="B351" s="138" t="s">
        <v>481</v>
      </c>
      <c r="C351" s="224" t="s">
        <v>1249</v>
      </c>
      <c r="D351" s="38">
        <v>25</v>
      </c>
      <c r="E351" s="38" t="s">
        <v>768</v>
      </c>
      <c r="F351" s="38">
        <v>25</v>
      </c>
    </row>
    <row r="352" spans="1:6" s="58" customFormat="1" ht="30">
      <c r="A352" s="71" t="s">
        <v>1423</v>
      </c>
      <c r="B352" s="138" t="s">
        <v>482</v>
      </c>
      <c r="C352" s="224" t="s">
        <v>1250</v>
      </c>
      <c r="D352" s="38">
        <v>30</v>
      </c>
      <c r="E352" s="38" t="s">
        <v>768</v>
      </c>
      <c r="F352" s="38">
        <v>30</v>
      </c>
    </row>
    <row r="353" spans="1:6" s="58" customFormat="1" ht="30">
      <c r="A353" s="71" t="s">
        <v>1424</v>
      </c>
      <c r="B353" s="138" t="s">
        <v>483</v>
      </c>
      <c r="C353" s="224" t="s">
        <v>1250</v>
      </c>
      <c r="D353" s="38">
        <v>40</v>
      </c>
      <c r="E353" s="38" t="s">
        <v>768</v>
      </c>
      <c r="F353" s="38">
        <v>40</v>
      </c>
    </row>
    <row r="354" spans="1:6" s="58" customFormat="1" ht="14.25">
      <c r="A354" s="133" t="s">
        <v>762</v>
      </c>
      <c r="B354" s="389" t="s">
        <v>849</v>
      </c>
      <c r="C354" s="390"/>
      <c r="D354" s="390"/>
      <c r="E354" s="390"/>
      <c r="F354" s="391"/>
    </row>
    <row r="355" spans="1:6" s="58" customFormat="1">
      <c r="A355" s="71" t="s">
        <v>265</v>
      </c>
      <c r="B355" s="138" t="s">
        <v>484</v>
      </c>
      <c r="C355" s="224" t="s">
        <v>1251</v>
      </c>
      <c r="D355" s="38">
        <v>17.64</v>
      </c>
      <c r="E355" s="38">
        <f t="shared" ref="E355:E356" si="41">ROUND(D355*21%,2)</f>
        <v>3.7</v>
      </c>
      <c r="F355" s="38">
        <f t="shared" ref="F355:F356" si="42">D355+E355</f>
        <v>21.34</v>
      </c>
    </row>
    <row r="356" spans="1:6" s="58" customFormat="1">
      <c r="A356" s="71" t="s">
        <v>266</v>
      </c>
      <c r="B356" s="138" t="s">
        <v>485</v>
      </c>
      <c r="C356" s="224" t="s">
        <v>1251</v>
      </c>
      <c r="D356" s="38">
        <v>5.88</v>
      </c>
      <c r="E356" s="38">
        <f t="shared" si="41"/>
        <v>1.23</v>
      </c>
      <c r="F356" s="38">
        <f t="shared" si="42"/>
        <v>7.1099999999999994</v>
      </c>
    </row>
    <row r="357" spans="1:6" s="58" customFormat="1" ht="12.75">
      <c r="C357" s="188"/>
    </row>
    <row r="358" spans="1:6" s="58" customFormat="1" ht="12.75">
      <c r="C358" s="188"/>
    </row>
    <row r="359" spans="1:6" s="58" customFormat="1">
      <c r="B359" s="1"/>
      <c r="C359" s="225"/>
      <c r="D359" s="1"/>
      <c r="E359" s="1"/>
      <c r="F359" s="1"/>
    </row>
    <row r="360" spans="1:6" s="58" customFormat="1">
      <c r="A360" s="364" t="s">
        <v>1512</v>
      </c>
      <c r="B360" s="364"/>
      <c r="C360" s="364"/>
      <c r="D360" s="364"/>
      <c r="E360" s="364"/>
      <c r="F360" s="364"/>
    </row>
    <row r="361" spans="1:6" s="58" customFormat="1">
      <c r="A361" s="364" t="s">
        <v>1052</v>
      </c>
      <c r="B361" s="364"/>
      <c r="C361" s="364"/>
      <c r="D361" s="364"/>
      <c r="E361" s="364"/>
      <c r="F361" s="364"/>
    </row>
    <row r="362" spans="1:6" s="58" customFormat="1">
      <c r="A362" s="364" t="s">
        <v>1515</v>
      </c>
      <c r="B362" s="364"/>
      <c r="C362" s="364"/>
      <c r="D362" s="364"/>
      <c r="E362" s="364"/>
      <c r="F362" s="364"/>
    </row>
    <row r="363" spans="1:6" s="58" customFormat="1" ht="30.75" customHeight="1">
      <c r="A363" s="364" t="s">
        <v>1516</v>
      </c>
      <c r="B363" s="364"/>
      <c r="C363" s="364"/>
      <c r="D363" s="364"/>
      <c r="E363" s="364"/>
      <c r="F363" s="364"/>
    </row>
    <row r="364" spans="1:6" s="58" customFormat="1">
      <c r="A364" s="364" t="s">
        <v>1525</v>
      </c>
      <c r="B364" s="364"/>
      <c r="C364" s="364"/>
      <c r="D364" s="364"/>
      <c r="E364" s="364"/>
      <c r="F364" s="364"/>
    </row>
    <row r="365" spans="1:6" s="58" customFormat="1">
      <c r="A365" s="364" t="s">
        <v>1524</v>
      </c>
      <c r="B365" s="364"/>
      <c r="C365" s="364"/>
      <c r="D365" s="364"/>
      <c r="E365" s="364"/>
      <c r="F365" s="364"/>
    </row>
    <row r="366" spans="1:6" s="58" customFormat="1" ht="12.75">
      <c r="C366" s="188"/>
    </row>
    <row r="367" spans="1:6" s="58" customFormat="1" ht="12.75">
      <c r="C367" s="188"/>
    </row>
    <row r="368" spans="1:6" s="58" customFormat="1" ht="12.75">
      <c r="C368" s="188"/>
    </row>
    <row r="369" spans="2:3" s="58" customFormat="1" ht="12.75">
      <c r="C369" s="188"/>
    </row>
    <row r="370" spans="2:3" s="58" customFormat="1" ht="12.75">
      <c r="C370" s="188"/>
    </row>
    <row r="371" spans="2:3" s="58" customFormat="1" ht="12.75">
      <c r="C371" s="188"/>
    </row>
    <row r="372" spans="2:3" s="58" customFormat="1" ht="12.75">
      <c r="C372" s="188"/>
    </row>
    <row r="373" spans="2:3" s="58" customFormat="1" ht="12.75">
      <c r="C373" s="188"/>
    </row>
    <row r="374" spans="2:3" s="58" customFormat="1">
      <c r="B374" s="264"/>
      <c r="C374" s="188"/>
    </row>
    <row r="375" spans="2:3" s="58" customFormat="1">
      <c r="B375" s="264"/>
      <c r="C375" s="188"/>
    </row>
    <row r="376" spans="2:3" s="58" customFormat="1" ht="12.75">
      <c r="C376" s="188"/>
    </row>
    <row r="377" spans="2:3" s="58" customFormat="1" ht="12.75">
      <c r="C377" s="188"/>
    </row>
    <row r="378" spans="2:3" s="58" customFormat="1" ht="12.75">
      <c r="C378" s="188"/>
    </row>
    <row r="379" spans="2:3" s="58" customFormat="1" ht="12.75">
      <c r="C379" s="188"/>
    </row>
    <row r="380" spans="2:3" s="58" customFormat="1" ht="12.75">
      <c r="C380" s="188"/>
    </row>
    <row r="381" spans="2:3" s="58" customFormat="1" ht="12.75">
      <c r="C381" s="188"/>
    </row>
    <row r="382" spans="2:3" s="58" customFormat="1" ht="12.75">
      <c r="C382" s="188"/>
    </row>
    <row r="383" spans="2:3" s="58" customFormat="1" ht="12.75">
      <c r="C383" s="188"/>
    </row>
    <row r="384" spans="2:3" s="58" customFormat="1" ht="12.75">
      <c r="C384" s="188"/>
    </row>
    <row r="385" spans="3:3" s="58" customFormat="1" ht="12.75">
      <c r="C385" s="188"/>
    </row>
    <row r="386" spans="3:3" s="58" customFormat="1" ht="12.75">
      <c r="C386" s="188"/>
    </row>
    <row r="387" spans="3:3" s="58" customFormat="1" ht="12.75">
      <c r="C387" s="188"/>
    </row>
    <row r="388" spans="3:3" s="58" customFormat="1" ht="12.75">
      <c r="C388" s="188"/>
    </row>
    <row r="389" spans="3:3" s="58" customFormat="1" ht="12.75">
      <c r="C389" s="188"/>
    </row>
    <row r="390" spans="3:3" s="58" customFormat="1" ht="12.75">
      <c r="C390" s="188"/>
    </row>
    <row r="391" spans="3:3" s="58" customFormat="1" ht="12.75">
      <c r="C391" s="188"/>
    </row>
    <row r="392" spans="3:3" s="58" customFormat="1" ht="12.75">
      <c r="C392" s="188"/>
    </row>
    <row r="393" spans="3:3" s="58" customFormat="1" ht="12.75">
      <c r="C393" s="188"/>
    </row>
    <row r="394" spans="3:3" s="58" customFormat="1" ht="12.75">
      <c r="C394" s="188"/>
    </row>
    <row r="395" spans="3:3" s="58" customFormat="1" ht="12.75">
      <c r="C395" s="188"/>
    </row>
    <row r="396" spans="3:3" s="58" customFormat="1" ht="12.75">
      <c r="C396" s="188"/>
    </row>
    <row r="397" spans="3:3" s="58" customFormat="1" ht="12.75">
      <c r="C397" s="188"/>
    </row>
    <row r="398" spans="3:3" s="58" customFormat="1" ht="12.75">
      <c r="C398" s="188"/>
    </row>
    <row r="399" spans="3:3" s="58" customFormat="1" ht="12.75">
      <c r="C399" s="188"/>
    </row>
    <row r="400" spans="3:3" s="58" customFormat="1" ht="12.75">
      <c r="C400" s="188"/>
    </row>
    <row r="401" spans="3:3" s="58" customFormat="1" ht="12.75">
      <c r="C401" s="188"/>
    </row>
    <row r="402" spans="3:3" s="58" customFormat="1" ht="12.75">
      <c r="C402" s="188"/>
    </row>
    <row r="403" spans="3:3" s="58" customFormat="1" ht="12.75">
      <c r="C403" s="188"/>
    </row>
    <row r="404" spans="3:3" s="58" customFormat="1" ht="12.75">
      <c r="C404" s="188"/>
    </row>
    <row r="405" spans="3:3" s="58" customFormat="1" ht="12.75">
      <c r="C405" s="188"/>
    </row>
    <row r="406" spans="3:3" s="58" customFormat="1" ht="12.75">
      <c r="C406" s="188"/>
    </row>
    <row r="407" spans="3:3" s="58" customFormat="1" ht="12.75">
      <c r="C407" s="188"/>
    </row>
    <row r="408" spans="3:3" s="58" customFormat="1" ht="12.75">
      <c r="C408" s="188"/>
    </row>
    <row r="409" spans="3:3" s="58" customFormat="1" ht="12.75">
      <c r="C409" s="188"/>
    </row>
    <row r="410" spans="3:3" s="58" customFormat="1" ht="12.75">
      <c r="C410" s="188"/>
    </row>
    <row r="411" spans="3:3" s="58" customFormat="1" ht="12.75">
      <c r="C411" s="188"/>
    </row>
    <row r="412" spans="3:3" s="58" customFormat="1" ht="12.75">
      <c r="C412" s="188"/>
    </row>
    <row r="413" spans="3:3" s="58" customFormat="1" ht="12.75">
      <c r="C413" s="188"/>
    </row>
    <row r="414" spans="3:3" s="58" customFormat="1" ht="12.75">
      <c r="C414" s="188"/>
    </row>
    <row r="415" spans="3:3" s="58" customFormat="1" ht="12.75">
      <c r="C415" s="188"/>
    </row>
    <row r="416" spans="3:3" s="58" customFormat="1" ht="12.75">
      <c r="C416" s="188"/>
    </row>
    <row r="417" spans="3:3" s="58" customFormat="1" ht="12.75">
      <c r="C417" s="188"/>
    </row>
    <row r="418" spans="3:3" s="58" customFormat="1" ht="12.75">
      <c r="C418" s="188"/>
    </row>
    <row r="419" spans="3:3" s="58" customFormat="1" ht="12.75">
      <c r="C419" s="188"/>
    </row>
    <row r="420" spans="3:3" s="58" customFormat="1" ht="12.75">
      <c r="C420" s="188"/>
    </row>
    <row r="421" spans="3:3" s="58" customFormat="1" ht="12.75">
      <c r="C421" s="188"/>
    </row>
    <row r="422" spans="3:3" s="58" customFormat="1" ht="12.75">
      <c r="C422" s="188"/>
    </row>
    <row r="423" spans="3:3" s="58" customFormat="1" ht="12.75">
      <c r="C423" s="188"/>
    </row>
    <row r="424" spans="3:3" s="58" customFormat="1" ht="12.75">
      <c r="C424" s="188"/>
    </row>
    <row r="425" spans="3:3" s="58" customFormat="1" ht="12.75">
      <c r="C425" s="188"/>
    </row>
    <row r="426" spans="3:3" s="58" customFormat="1" ht="12.75">
      <c r="C426" s="188"/>
    </row>
    <row r="427" spans="3:3" s="58" customFormat="1" ht="12.75">
      <c r="C427" s="188"/>
    </row>
    <row r="428" spans="3:3" s="58" customFormat="1" ht="12.75">
      <c r="C428" s="188"/>
    </row>
    <row r="429" spans="3:3" s="58" customFormat="1" ht="12.75">
      <c r="C429" s="188"/>
    </row>
    <row r="430" spans="3:3" s="58" customFormat="1" ht="12.75">
      <c r="C430" s="188"/>
    </row>
    <row r="431" spans="3:3" s="58" customFormat="1" ht="12.75">
      <c r="C431" s="188"/>
    </row>
    <row r="432" spans="3:3" s="58" customFormat="1" ht="12.75">
      <c r="C432" s="188"/>
    </row>
    <row r="433" spans="3:3" s="58" customFormat="1" ht="12.75">
      <c r="C433" s="188"/>
    </row>
    <row r="434" spans="3:3" s="58" customFormat="1" ht="12.75">
      <c r="C434" s="188"/>
    </row>
    <row r="435" spans="3:3" s="58" customFormat="1" ht="12.75">
      <c r="C435" s="188"/>
    </row>
    <row r="436" spans="3:3" s="58" customFormat="1" ht="12.75">
      <c r="C436" s="188"/>
    </row>
    <row r="437" spans="3:3" s="58" customFormat="1" ht="12.75">
      <c r="C437" s="188"/>
    </row>
    <row r="438" spans="3:3" s="58" customFormat="1" ht="12.75">
      <c r="C438" s="188"/>
    </row>
    <row r="439" spans="3:3" s="58" customFormat="1" ht="12.75">
      <c r="C439" s="188"/>
    </row>
    <row r="440" spans="3:3" s="58" customFormat="1" ht="12.75">
      <c r="C440" s="188"/>
    </row>
    <row r="441" spans="3:3" s="58" customFormat="1" ht="12.75">
      <c r="C441" s="188"/>
    </row>
    <row r="442" spans="3:3" s="58" customFormat="1" ht="12.75">
      <c r="C442" s="188"/>
    </row>
    <row r="443" spans="3:3" s="58" customFormat="1" ht="12.75">
      <c r="C443" s="188"/>
    </row>
    <row r="444" spans="3:3" s="58" customFormat="1" ht="12.75">
      <c r="C444" s="188"/>
    </row>
    <row r="445" spans="3:3" s="58" customFormat="1" ht="12.75">
      <c r="C445" s="188"/>
    </row>
    <row r="446" spans="3:3" s="58" customFormat="1" ht="12.75">
      <c r="C446" s="188"/>
    </row>
    <row r="447" spans="3:3" s="58" customFormat="1" ht="12.75">
      <c r="C447" s="188"/>
    </row>
    <row r="448" spans="3:3" s="58" customFormat="1" ht="12.75">
      <c r="C448" s="188"/>
    </row>
    <row r="449" spans="3:3" s="58" customFormat="1" ht="12.75">
      <c r="C449" s="188"/>
    </row>
    <row r="450" spans="3:3" s="58" customFormat="1" ht="12.75">
      <c r="C450" s="188"/>
    </row>
    <row r="451" spans="3:3" s="58" customFormat="1" ht="12.75">
      <c r="C451" s="188"/>
    </row>
    <row r="452" spans="3:3" s="58" customFormat="1" ht="12.75">
      <c r="C452" s="188"/>
    </row>
    <row r="453" spans="3:3" s="58" customFormat="1" ht="12.75">
      <c r="C453" s="188"/>
    </row>
    <row r="454" spans="3:3" s="58" customFormat="1" ht="12.75">
      <c r="C454" s="188"/>
    </row>
    <row r="455" spans="3:3" s="58" customFormat="1" ht="12.75">
      <c r="C455" s="188"/>
    </row>
    <row r="456" spans="3:3" s="58" customFormat="1" ht="12.75">
      <c r="C456" s="188"/>
    </row>
    <row r="457" spans="3:3" s="58" customFormat="1" ht="12.75">
      <c r="C457" s="188"/>
    </row>
    <row r="458" spans="3:3" s="58" customFormat="1" ht="12.75">
      <c r="C458" s="188"/>
    </row>
    <row r="459" spans="3:3" s="58" customFormat="1" ht="12.75">
      <c r="C459" s="188"/>
    </row>
    <row r="460" spans="3:3" s="58" customFormat="1" ht="12.75">
      <c r="C460" s="188"/>
    </row>
    <row r="461" spans="3:3" s="58" customFormat="1" ht="12.75">
      <c r="C461" s="188"/>
    </row>
    <row r="462" spans="3:3" s="58" customFormat="1" ht="12.75">
      <c r="C462" s="188"/>
    </row>
    <row r="463" spans="3:3" s="58" customFormat="1" ht="12.75">
      <c r="C463" s="188"/>
    </row>
    <row r="464" spans="3:3" s="58" customFormat="1" ht="12.75">
      <c r="C464" s="188"/>
    </row>
    <row r="465" spans="3:3" s="58" customFormat="1" ht="12.75">
      <c r="C465" s="188"/>
    </row>
    <row r="466" spans="3:3" s="58" customFormat="1" ht="12.75">
      <c r="C466" s="188"/>
    </row>
    <row r="467" spans="3:3" s="58" customFormat="1" ht="12.75">
      <c r="C467" s="188"/>
    </row>
    <row r="468" spans="3:3" s="58" customFormat="1" ht="12.75">
      <c r="C468" s="188"/>
    </row>
    <row r="469" spans="3:3" s="58" customFormat="1" ht="12.75">
      <c r="C469" s="188"/>
    </row>
    <row r="470" spans="3:3" s="58" customFormat="1" ht="12.75">
      <c r="C470" s="188"/>
    </row>
    <row r="471" spans="3:3" s="58" customFormat="1" ht="12.75">
      <c r="C471" s="188"/>
    </row>
    <row r="472" spans="3:3" s="58" customFormat="1" ht="12.75">
      <c r="C472" s="188"/>
    </row>
    <row r="473" spans="3:3" s="58" customFormat="1" ht="12.75">
      <c r="C473" s="188"/>
    </row>
    <row r="474" spans="3:3" s="58" customFormat="1" ht="12.75">
      <c r="C474" s="188"/>
    </row>
    <row r="475" spans="3:3" s="58" customFormat="1" ht="12.75">
      <c r="C475" s="188"/>
    </row>
    <row r="476" spans="3:3" s="58" customFormat="1" ht="12.75">
      <c r="C476" s="188"/>
    </row>
    <row r="477" spans="3:3" s="58" customFormat="1" ht="12.75">
      <c r="C477" s="188"/>
    </row>
    <row r="478" spans="3:3" s="58" customFormat="1" ht="12.75">
      <c r="C478" s="188"/>
    </row>
    <row r="479" spans="3:3" s="58" customFormat="1" ht="12.75">
      <c r="C479" s="188"/>
    </row>
    <row r="480" spans="3:3" s="58" customFormat="1" ht="12.75">
      <c r="C480" s="188"/>
    </row>
    <row r="481" spans="3:3" s="58" customFormat="1" ht="12.75">
      <c r="C481" s="188"/>
    </row>
    <row r="482" spans="3:3" s="58" customFormat="1" ht="12.75">
      <c r="C482" s="188"/>
    </row>
    <row r="483" spans="3:3" s="58" customFormat="1" ht="12.75">
      <c r="C483" s="188"/>
    </row>
    <row r="484" spans="3:3" s="58" customFormat="1" ht="12.75">
      <c r="C484" s="188"/>
    </row>
    <row r="485" spans="3:3" s="58" customFormat="1" ht="12.75">
      <c r="C485" s="188"/>
    </row>
    <row r="486" spans="3:3" s="58" customFormat="1" ht="12.75">
      <c r="C486" s="188"/>
    </row>
    <row r="487" spans="3:3" s="58" customFormat="1" ht="12.75">
      <c r="C487" s="188"/>
    </row>
    <row r="488" spans="3:3" s="58" customFormat="1" ht="12.75">
      <c r="C488" s="188"/>
    </row>
    <row r="489" spans="3:3" s="58" customFormat="1" ht="12.75">
      <c r="C489" s="188"/>
    </row>
    <row r="490" spans="3:3" s="58" customFormat="1" ht="12.75">
      <c r="C490" s="188"/>
    </row>
    <row r="491" spans="3:3" s="58" customFormat="1" ht="12.75">
      <c r="C491" s="188"/>
    </row>
    <row r="492" spans="3:3" s="58" customFormat="1" ht="12.75">
      <c r="C492" s="188"/>
    </row>
    <row r="493" spans="3:3" s="58" customFormat="1" ht="12.75">
      <c r="C493" s="188"/>
    </row>
    <row r="494" spans="3:3" s="58" customFormat="1" ht="12.75">
      <c r="C494" s="188"/>
    </row>
    <row r="495" spans="3:3" s="58" customFormat="1" ht="12.75">
      <c r="C495" s="188"/>
    </row>
    <row r="496" spans="3:3" s="58" customFormat="1" ht="12.75">
      <c r="C496" s="188"/>
    </row>
    <row r="497" spans="3:3" s="58" customFormat="1" ht="12.75">
      <c r="C497" s="188"/>
    </row>
    <row r="498" spans="3:3" s="58" customFormat="1" ht="12.75">
      <c r="C498" s="188"/>
    </row>
    <row r="499" spans="3:3" s="58" customFormat="1" ht="12.75">
      <c r="C499" s="188"/>
    </row>
    <row r="500" spans="3:3" s="58" customFormat="1" ht="12.75">
      <c r="C500" s="188"/>
    </row>
    <row r="501" spans="3:3" s="58" customFormat="1" ht="12.75">
      <c r="C501" s="188"/>
    </row>
    <row r="502" spans="3:3" s="58" customFormat="1" ht="12.75">
      <c r="C502" s="188"/>
    </row>
    <row r="503" spans="3:3" s="58" customFormat="1" ht="12.75">
      <c r="C503" s="188"/>
    </row>
    <row r="504" spans="3:3" s="58" customFormat="1" ht="12.75">
      <c r="C504" s="188"/>
    </row>
    <row r="505" spans="3:3" s="58" customFormat="1" ht="12.75">
      <c r="C505" s="188"/>
    </row>
    <row r="506" spans="3:3" s="58" customFormat="1" ht="12.75">
      <c r="C506" s="188"/>
    </row>
    <row r="507" spans="3:3" s="58" customFormat="1" ht="12.75">
      <c r="C507" s="188"/>
    </row>
    <row r="508" spans="3:3" s="58" customFormat="1" ht="12.75">
      <c r="C508" s="188"/>
    </row>
    <row r="509" spans="3:3" s="58" customFormat="1" ht="12.75">
      <c r="C509" s="188"/>
    </row>
    <row r="510" spans="3:3" s="58" customFormat="1" ht="12.75">
      <c r="C510" s="188"/>
    </row>
    <row r="511" spans="3:3" s="58" customFormat="1" ht="12.75">
      <c r="C511" s="188"/>
    </row>
    <row r="512" spans="3:3" s="58" customFormat="1" ht="12.75">
      <c r="C512" s="188"/>
    </row>
    <row r="513" spans="3:3" s="58" customFormat="1" ht="12.75">
      <c r="C513" s="188"/>
    </row>
    <row r="514" spans="3:3" s="58" customFormat="1" ht="12.75">
      <c r="C514" s="188"/>
    </row>
    <row r="515" spans="3:3" s="58" customFormat="1" ht="12.75">
      <c r="C515" s="188"/>
    </row>
    <row r="516" spans="3:3" s="58" customFormat="1" ht="12.75">
      <c r="C516" s="188"/>
    </row>
    <row r="517" spans="3:3" s="58" customFormat="1" ht="12.75">
      <c r="C517" s="188"/>
    </row>
    <row r="518" spans="3:3" s="58" customFormat="1" ht="12.75">
      <c r="C518" s="188"/>
    </row>
    <row r="519" spans="3:3" s="58" customFormat="1" ht="12.75">
      <c r="C519" s="188"/>
    </row>
    <row r="520" spans="3:3" s="58" customFormat="1" ht="12.75">
      <c r="C520" s="188"/>
    </row>
    <row r="521" spans="3:3" s="58" customFormat="1" ht="12.75">
      <c r="C521" s="188"/>
    </row>
    <row r="522" spans="3:3" s="58" customFormat="1" ht="12.75">
      <c r="C522" s="188"/>
    </row>
    <row r="523" spans="3:3" s="58" customFormat="1" ht="12.75">
      <c r="C523" s="188"/>
    </row>
    <row r="524" spans="3:3" s="58" customFormat="1" ht="12.75">
      <c r="C524" s="188"/>
    </row>
    <row r="525" spans="3:3" s="58" customFormat="1" ht="12.75">
      <c r="C525" s="188"/>
    </row>
    <row r="526" spans="3:3" s="58" customFormat="1" ht="12.75">
      <c r="C526" s="188"/>
    </row>
    <row r="527" spans="3:3" s="58" customFormat="1" ht="12.75">
      <c r="C527" s="188"/>
    </row>
    <row r="528" spans="3:3" s="58" customFormat="1" ht="12.75">
      <c r="C528" s="188"/>
    </row>
    <row r="529" spans="3:3" s="58" customFormat="1" ht="12.75">
      <c r="C529" s="188"/>
    </row>
    <row r="530" spans="3:3" s="58" customFormat="1" ht="12.75">
      <c r="C530" s="188"/>
    </row>
    <row r="531" spans="3:3" s="58" customFormat="1" ht="12.75">
      <c r="C531" s="188"/>
    </row>
    <row r="532" spans="3:3" s="58" customFormat="1" ht="12.75">
      <c r="C532" s="188"/>
    </row>
    <row r="533" spans="3:3" s="58" customFormat="1" ht="12.75">
      <c r="C533" s="188"/>
    </row>
    <row r="534" spans="3:3" s="58" customFormat="1" ht="12.75">
      <c r="C534" s="188"/>
    </row>
    <row r="535" spans="3:3" s="58" customFormat="1" ht="12.75">
      <c r="C535" s="188"/>
    </row>
    <row r="536" spans="3:3" s="58" customFormat="1" ht="12.75">
      <c r="C536" s="188"/>
    </row>
    <row r="537" spans="3:3" s="58" customFormat="1" ht="12.75">
      <c r="C537" s="188"/>
    </row>
    <row r="538" spans="3:3" s="58" customFormat="1" ht="12.75">
      <c r="C538" s="188"/>
    </row>
    <row r="539" spans="3:3" s="58" customFormat="1" ht="12.75">
      <c r="C539" s="188"/>
    </row>
    <row r="540" spans="3:3" s="58" customFormat="1" ht="12.75">
      <c r="C540" s="188"/>
    </row>
    <row r="541" spans="3:3" s="58" customFormat="1" ht="12.75">
      <c r="C541" s="188"/>
    </row>
    <row r="542" spans="3:3" s="58" customFormat="1" ht="12.75">
      <c r="C542" s="188"/>
    </row>
    <row r="543" spans="3:3" s="58" customFormat="1" ht="12.75">
      <c r="C543" s="188"/>
    </row>
    <row r="544" spans="3:3" s="58" customFormat="1" ht="12.75">
      <c r="C544" s="188"/>
    </row>
    <row r="545" spans="3:3" s="58" customFormat="1" ht="12.75">
      <c r="C545" s="188"/>
    </row>
    <row r="546" spans="3:3" s="58" customFormat="1" ht="12.75">
      <c r="C546" s="188"/>
    </row>
    <row r="547" spans="3:3" s="58" customFormat="1" ht="12.75">
      <c r="C547" s="188"/>
    </row>
    <row r="548" spans="3:3" s="58" customFormat="1" ht="12.75">
      <c r="C548" s="188"/>
    </row>
    <row r="549" spans="3:3" s="58" customFormat="1" ht="12.75">
      <c r="C549" s="188"/>
    </row>
    <row r="550" spans="3:3" s="58" customFormat="1" ht="12.75">
      <c r="C550" s="188"/>
    </row>
    <row r="551" spans="3:3" s="58" customFormat="1" ht="12.75">
      <c r="C551" s="188"/>
    </row>
    <row r="552" spans="3:3" s="58" customFormat="1" ht="12.75">
      <c r="C552" s="188"/>
    </row>
    <row r="553" spans="3:3" s="58" customFormat="1" ht="12.75">
      <c r="C553" s="188"/>
    </row>
    <row r="554" spans="3:3" s="58" customFormat="1" ht="12.75">
      <c r="C554" s="188"/>
    </row>
    <row r="555" spans="3:3" s="58" customFormat="1" ht="12.75">
      <c r="C555" s="188"/>
    </row>
    <row r="556" spans="3:3" s="58" customFormat="1" ht="12.75">
      <c r="C556" s="188"/>
    </row>
    <row r="557" spans="3:3" s="58" customFormat="1" ht="12.75">
      <c r="C557" s="188"/>
    </row>
    <row r="558" spans="3:3" s="58" customFormat="1" ht="12.75">
      <c r="C558" s="188"/>
    </row>
    <row r="559" spans="3:3" s="58" customFormat="1" ht="12.75">
      <c r="C559" s="188"/>
    </row>
    <row r="560" spans="3:3" s="58" customFormat="1" ht="12.75">
      <c r="C560" s="188"/>
    </row>
    <row r="561" spans="3:3" s="58" customFormat="1" ht="12.75">
      <c r="C561" s="188"/>
    </row>
    <row r="562" spans="3:3" s="58" customFormat="1" ht="12.75">
      <c r="C562" s="188"/>
    </row>
    <row r="563" spans="3:3" s="58" customFormat="1" ht="12.75">
      <c r="C563" s="188"/>
    </row>
    <row r="564" spans="3:3" s="58" customFormat="1" ht="12.75">
      <c r="C564" s="188"/>
    </row>
    <row r="565" spans="3:3" s="58" customFormat="1" ht="12.75">
      <c r="C565" s="188"/>
    </row>
    <row r="566" spans="3:3" s="58" customFormat="1" ht="12.75">
      <c r="C566" s="188"/>
    </row>
    <row r="567" spans="3:3" s="58" customFormat="1" ht="12.75">
      <c r="C567" s="188"/>
    </row>
    <row r="568" spans="3:3" s="58" customFormat="1" ht="12.75">
      <c r="C568" s="188"/>
    </row>
    <row r="569" spans="3:3" s="58" customFormat="1" ht="12.75">
      <c r="C569" s="188"/>
    </row>
    <row r="570" spans="3:3" s="58" customFormat="1" ht="12.75">
      <c r="C570" s="188"/>
    </row>
    <row r="571" spans="3:3" s="58" customFormat="1" ht="12.75">
      <c r="C571" s="188"/>
    </row>
    <row r="572" spans="3:3" s="58" customFormat="1" ht="12.75">
      <c r="C572" s="188"/>
    </row>
    <row r="573" spans="3:3" s="58" customFormat="1" ht="12.75">
      <c r="C573" s="188"/>
    </row>
    <row r="574" spans="3:3" s="58" customFormat="1" ht="12.75">
      <c r="C574" s="188"/>
    </row>
    <row r="575" spans="3:3" s="58" customFormat="1" ht="12.75">
      <c r="C575" s="188"/>
    </row>
    <row r="576" spans="3:3" s="58" customFormat="1" ht="12.75">
      <c r="C576" s="188"/>
    </row>
    <row r="577" spans="3:3" s="58" customFormat="1" ht="12.75">
      <c r="C577" s="188"/>
    </row>
    <row r="578" spans="3:3" s="58" customFormat="1" ht="12.75">
      <c r="C578" s="188"/>
    </row>
    <row r="579" spans="3:3" s="58" customFormat="1" ht="12.75">
      <c r="C579" s="188"/>
    </row>
    <row r="580" spans="3:3" s="58" customFormat="1" ht="12.75">
      <c r="C580" s="188"/>
    </row>
    <row r="581" spans="3:3" s="58" customFormat="1" ht="12.75">
      <c r="C581" s="188"/>
    </row>
    <row r="582" spans="3:3" s="58" customFormat="1" ht="12.75">
      <c r="C582" s="188"/>
    </row>
    <row r="583" spans="3:3" s="58" customFormat="1" ht="12.75">
      <c r="C583" s="188"/>
    </row>
    <row r="584" spans="3:3" s="58" customFormat="1" ht="12.75">
      <c r="C584" s="188"/>
    </row>
    <row r="585" spans="3:3" s="58" customFormat="1" ht="12.75">
      <c r="C585" s="188"/>
    </row>
    <row r="586" spans="3:3" s="58" customFormat="1" ht="12.75">
      <c r="C586" s="188"/>
    </row>
    <row r="587" spans="3:3" s="58" customFormat="1" ht="12.75">
      <c r="C587" s="188"/>
    </row>
    <row r="588" spans="3:3" s="58" customFormat="1" ht="12.75">
      <c r="C588" s="188"/>
    </row>
    <row r="589" spans="3:3" s="58" customFormat="1" ht="12.75">
      <c r="C589" s="188"/>
    </row>
    <row r="590" spans="3:3" s="58" customFormat="1" ht="12.75">
      <c r="C590" s="188"/>
    </row>
    <row r="591" spans="3:3" s="58" customFormat="1" ht="12.75">
      <c r="C591" s="188"/>
    </row>
    <row r="592" spans="3:3" s="58" customFormat="1" ht="12.75">
      <c r="C592" s="188"/>
    </row>
    <row r="593" spans="3:3" s="58" customFormat="1" ht="12.75">
      <c r="C593" s="188"/>
    </row>
    <row r="594" spans="3:3" s="58" customFormat="1" ht="12.75">
      <c r="C594" s="188"/>
    </row>
    <row r="595" spans="3:3" s="58" customFormat="1" ht="12.75">
      <c r="C595" s="188"/>
    </row>
    <row r="596" spans="3:3" s="58" customFormat="1" ht="12.75">
      <c r="C596" s="188"/>
    </row>
    <row r="597" spans="3:3" s="58" customFormat="1" ht="12.75">
      <c r="C597" s="188"/>
    </row>
    <row r="598" spans="3:3" s="58" customFormat="1" ht="12.75">
      <c r="C598" s="188"/>
    </row>
    <row r="599" spans="3:3" s="58" customFormat="1" ht="12.75">
      <c r="C599" s="188"/>
    </row>
    <row r="600" spans="3:3" s="58" customFormat="1" ht="12.75">
      <c r="C600" s="188"/>
    </row>
    <row r="601" spans="3:3" s="58" customFormat="1" ht="12.75">
      <c r="C601" s="188"/>
    </row>
    <row r="602" spans="3:3" s="58" customFormat="1" ht="12.75">
      <c r="C602" s="188"/>
    </row>
    <row r="603" spans="3:3" s="58" customFormat="1" ht="12.75">
      <c r="C603" s="188"/>
    </row>
    <row r="604" spans="3:3" s="58" customFormat="1" ht="12.75">
      <c r="C604" s="188"/>
    </row>
    <row r="605" spans="3:3" s="58" customFormat="1" ht="12.75">
      <c r="C605" s="188"/>
    </row>
    <row r="606" spans="3:3" s="58" customFormat="1" ht="12.75">
      <c r="C606" s="188"/>
    </row>
    <row r="607" spans="3:3" s="58" customFormat="1" ht="12.75">
      <c r="C607" s="188"/>
    </row>
    <row r="608" spans="3:3" s="58" customFormat="1" ht="12.75">
      <c r="C608" s="188"/>
    </row>
    <row r="609" spans="3:3" s="58" customFormat="1" ht="12.75">
      <c r="C609" s="188"/>
    </row>
    <row r="610" spans="3:3" s="58" customFormat="1" ht="12.75">
      <c r="C610" s="188"/>
    </row>
    <row r="611" spans="3:3" s="58" customFormat="1" ht="12.75">
      <c r="C611" s="188"/>
    </row>
    <row r="612" spans="3:3" s="58" customFormat="1" ht="12.75">
      <c r="C612" s="188"/>
    </row>
    <row r="613" spans="3:3" s="58" customFormat="1" ht="12.75">
      <c r="C613" s="188"/>
    </row>
    <row r="614" spans="3:3" s="58" customFormat="1" ht="12.75">
      <c r="C614" s="188"/>
    </row>
    <row r="615" spans="3:3" s="58" customFormat="1" ht="12.75">
      <c r="C615" s="188"/>
    </row>
    <row r="616" spans="3:3" s="58" customFormat="1" ht="12.75">
      <c r="C616" s="188"/>
    </row>
    <row r="617" spans="3:3" s="58" customFormat="1" ht="12.75">
      <c r="C617" s="188"/>
    </row>
    <row r="618" spans="3:3" s="58" customFormat="1" ht="12.75">
      <c r="C618" s="188"/>
    </row>
    <row r="619" spans="3:3" s="58" customFormat="1" ht="12.75">
      <c r="C619" s="188"/>
    </row>
    <row r="620" spans="3:3" s="58" customFormat="1" ht="12.75">
      <c r="C620" s="188"/>
    </row>
    <row r="621" spans="3:3" s="58" customFormat="1" ht="12.75">
      <c r="C621" s="188"/>
    </row>
    <row r="622" spans="3:3" s="58" customFormat="1" ht="12.75">
      <c r="C622" s="188"/>
    </row>
    <row r="623" spans="3:3" s="58" customFormat="1" ht="12.75">
      <c r="C623" s="188"/>
    </row>
    <row r="624" spans="3:3" s="58" customFormat="1" ht="12.75">
      <c r="C624" s="188"/>
    </row>
    <row r="625" spans="3:3" s="58" customFormat="1" ht="12.75">
      <c r="C625" s="188"/>
    </row>
    <row r="626" spans="3:3" s="58" customFormat="1" ht="12.75">
      <c r="C626" s="188"/>
    </row>
    <row r="627" spans="3:3" s="58" customFormat="1" ht="12.75">
      <c r="C627" s="188"/>
    </row>
    <row r="628" spans="3:3" s="58" customFormat="1" ht="12.75">
      <c r="C628" s="188"/>
    </row>
    <row r="629" spans="3:3" s="58" customFormat="1" ht="12.75">
      <c r="C629" s="188"/>
    </row>
    <row r="630" spans="3:3" s="58" customFormat="1" ht="12.75">
      <c r="C630" s="188"/>
    </row>
    <row r="631" spans="3:3" s="58" customFormat="1" ht="12.75">
      <c r="C631" s="188"/>
    </row>
    <row r="632" spans="3:3" s="58" customFormat="1" ht="12.75">
      <c r="C632" s="188"/>
    </row>
    <row r="633" spans="3:3" s="58" customFormat="1" ht="12.75">
      <c r="C633" s="188"/>
    </row>
    <row r="634" spans="3:3" s="58" customFormat="1" ht="12.75">
      <c r="C634" s="188"/>
    </row>
    <row r="635" spans="3:3" s="58" customFormat="1" ht="12.75">
      <c r="C635" s="188"/>
    </row>
    <row r="636" spans="3:3" s="58" customFormat="1" ht="12.75">
      <c r="C636" s="188"/>
    </row>
    <row r="637" spans="3:3" s="58" customFormat="1" ht="12.75">
      <c r="C637" s="188"/>
    </row>
    <row r="638" spans="3:3" s="58" customFormat="1" ht="12.75">
      <c r="C638" s="188"/>
    </row>
    <row r="639" spans="3:3" s="58" customFormat="1" ht="12.75">
      <c r="C639" s="188"/>
    </row>
    <row r="640" spans="3:3" s="58" customFormat="1" ht="12.75">
      <c r="C640" s="188"/>
    </row>
    <row r="641" spans="3:3" s="58" customFormat="1" ht="12.75">
      <c r="C641" s="188"/>
    </row>
    <row r="642" spans="3:3" s="58" customFormat="1" ht="12.75">
      <c r="C642" s="188"/>
    </row>
    <row r="643" spans="3:3" s="58" customFormat="1" ht="12.75">
      <c r="C643" s="188"/>
    </row>
    <row r="644" spans="3:3" s="58" customFormat="1" ht="12.75">
      <c r="C644" s="188"/>
    </row>
    <row r="645" spans="3:3" s="58" customFormat="1" ht="12.75">
      <c r="C645" s="188"/>
    </row>
    <row r="646" spans="3:3" s="58" customFormat="1" ht="12.75">
      <c r="C646" s="188"/>
    </row>
    <row r="647" spans="3:3" s="58" customFormat="1" ht="12.75">
      <c r="C647" s="188"/>
    </row>
    <row r="648" spans="3:3" s="58" customFormat="1" ht="12.75">
      <c r="C648" s="188"/>
    </row>
    <row r="649" spans="3:3" s="58" customFormat="1" ht="12.75">
      <c r="C649" s="188"/>
    </row>
    <row r="650" spans="3:3" s="58" customFormat="1" ht="12.75">
      <c r="C650" s="188"/>
    </row>
    <row r="651" spans="3:3" s="58" customFormat="1" ht="12.75">
      <c r="C651" s="188"/>
    </row>
    <row r="652" spans="3:3" s="58" customFormat="1" ht="12.75">
      <c r="C652" s="188"/>
    </row>
    <row r="653" spans="3:3" s="58" customFormat="1" ht="12.75">
      <c r="C653" s="188"/>
    </row>
    <row r="654" spans="3:3" s="58" customFormat="1" ht="12.75">
      <c r="C654" s="188"/>
    </row>
    <row r="655" spans="3:3" s="58" customFormat="1" ht="12.75">
      <c r="C655" s="188"/>
    </row>
    <row r="656" spans="3:3" s="58" customFormat="1" ht="12.75">
      <c r="C656" s="188"/>
    </row>
    <row r="657" spans="3:3" s="58" customFormat="1" ht="12.75">
      <c r="C657" s="188"/>
    </row>
    <row r="658" spans="3:3" s="58" customFormat="1" ht="12.75">
      <c r="C658" s="188"/>
    </row>
    <row r="659" spans="3:3" s="58" customFormat="1" ht="12.75">
      <c r="C659" s="188"/>
    </row>
    <row r="660" spans="3:3" s="58" customFormat="1" ht="12.75">
      <c r="C660" s="188"/>
    </row>
    <row r="661" spans="3:3" s="58" customFormat="1" ht="12.75">
      <c r="C661" s="188"/>
    </row>
    <row r="662" spans="3:3" s="58" customFormat="1" ht="12.75">
      <c r="C662" s="188"/>
    </row>
    <row r="663" spans="3:3" s="58" customFormat="1" ht="12.75">
      <c r="C663" s="188"/>
    </row>
    <row r="664" spans="3:3" s="58" customFormat="1" ht="12.75">
      <c r="C664" s="188"/>
    </row>
    <row r="665" spans="3:3" s="58" customFormat="1" ht="12.75">
      <c r="C665" s="188"/>
    </row>
    <row r="666" spans="3:3" s="58" customFormat="1" ht="12.75">
      <c r="C666" s="188"/>
    </row>
    <row r="667" spans="3:3" s="58" customFormat="1" ht="12.75">
      <c r="C667" s="188"/>
    </row>
    <row r="668" spans="3:3" s="58" customFormat="1" ht="12.75">
      <c r="C668" s="188"/>
    </row>
    <row r="669" spans="3:3" s="58" customFormat="1" ht="12.75">
      <c r="C669" s="188"/>
    </row>
    <row r="670" spans="3:3" s="58" customFormat="1" ht="12.75">
      <c r="C670" s="188"/>
    </row>
    <row r="671" spans="3:3" s="58" customFormat="1" ht="12.75">
      <c r="C671" s="188"/>
    </row>
    <row r="672" spans="3:3" s="58" customFormat="1" ht="12.75">
      <c r="C672" s="188"/>
    </row>
    <row r="673" spans="3:3" s="58" customFormat="1" ht="12.75">
      <c r="C673" s="188"/>
    </row>
    <row r="674" spans="3:3" s="58" customFormat="1" ht="12.75">
      <c r="C674" s="188"/>
    </row>
    <row r="675" spans="3:3" s="58" customFormat="1" ht="12.75">
      <c r="C675" s="188"/>
    </row>
    <row r="676" spans="3:3" s="58" customFormat="1" ht="12.75">
      <c r="C676" s="188"/>
    </row>
    <row r="677" spans="3:3" s="58" customFormat="1" ht="12.75">
      <c r="C677" s="188"/>
    </row>
    <row r="678" spans="3:3" s="58" customFormat="1" ht="12.75">
      <c r="C678" s="188"/>
    </row>
    <row r="679" spans="3:3" s="58" customFormat="1" ht="12.75">
      <c r="C679" s="188"/>
    </row>
    <row r="680" spans="3:3" s="58" customFormat="1" ht="12.75">
      <c r="C680" s="188"/>
    </row>
    <row r="681" spans="3:3" s="58" customFormat="1" ht="12.75">
      <c r="C681" s="188"/>
    </row>
    <row r="682" spans="3:3" s="58" customFormat="1" ht="12.75">
      <c r="C682" s="188"/>
    </row>
    <row r="683" spans="3:3" s="58" customFormat="1" ht="12.75">
      <c r="C683" s="188"/>
    </row>
    <row r="684" spans="3:3" s="58" customFormat="1" ht="12.75">
      <c r="C684" s="188"/>
    </row>
    <row r="685" spans="3:3" s="58" customFormat="1" ht="12.75">
      <c r="C685" s="188"/>
    </row>
    <row r="686" spans="3:3" s="58" customFormat="1" ht="12.75">
      <c r="C686" s="188"/>
    </row>
    <row r="687" spans="3:3" s="58" customFormat="1" ht="12.75">
      <c r="C687" s="188"/>
    </row>
    <row r="688" spans="3:3" s="58" customFormat="1" ht="12.75">
      <c r="C688" s="188"/>
    </row>
    <row r="689" spans="3:3" s="58" customFormat="1" ht="12.75">
      <c r="C689" s="188"/>
    </row>
    <row r="690" spans="3:3" s="58" customFormat="1" ht="12.75">
      <c r="C690" s="188"/>
    </row>
    <row r="691" spans="3:3" s="58" customFormat="1" ht="12.75">
      <c r="C691" s="188"/>
    </row>
    <row r="692" spans="3:3" s="58" customFormat="1" ht="12.75">
      <c r="C692" s="188"/>
    </row>
    <row r="693" spans="3:3" s="58" customFormat="1" ht="12.75">
      <c r="C693" s="188"/>
    </row>
    <row r="694" spans="3:3" s="58" customFormat="1" ht="12.75">
      <c r="C694" s="188"/>
    </row>
    <row r="695" spans="3:3" s="58" customFormat="1" ht="12.75">
      <c r="C695" s="188"/>
    </row>
    <row r="696" spans="3:3" s="58" customFormat="1" ht="12.75">
      <c r="C696" s="188"/>
    </row>
    <row r="697" spans="3:3" s="58" customFormat="1" ht="12.75">
      <c r="C697" s="188"/>
    </row>
    <row r="698" spans="3:3" s="58" customFormat="1" ht="12.75">
      <c r="C698" s="188"/>
    </row>
    <row r="699" spans="3:3" s="58" customFormat="1" ht="12.75">
      <c r="C699" s="188"/>
    </row>
    <row r="700" spans="3:3" s="58" customFormat="1" ht="12.75">
      <c r="C700" s="188"/>
    </row>
    <row r="701" spans="3:3" s="58" customFormat="1" ht="12.75">
      <c r="C701" s="188"/>
    </row>
    <row r="702" spans="3:3" s="58" customFormat="1" ht="12.75">
      <c r="C702" s="188"/>
    </row>
    <row r="703" spans="3:3" s="58" customFormat="1" ht="12.75">
      <c r="C703" s="188"/>
    </row>
    <row r="704" spans="3:3" s="58" customFormat="1" ht="12.75">
      <c r="C704" s="188"/>
    </row>
    <row r="705" spans="3:3" s="58" customFormat="1" ht="12.75">
      <c r="C705" s="188"/>
    </row>
    <row r="706" spans="3:3" s="58" customFormat="1" ht="12.75">
      <c r="C706" s="188"/>
    </row>
    <row r="707" spans="3:3" s="58" customFormat="1" ht="12.75">
      <c r="C707" s="188"/>
    </row>
    <row r="708" spans="3:3" s="58" customFormat="1" ht="12.75">
      <c r="C708" s="188"/>
    </row>
    <row r="709" spans="3:3" s="58" customFormat="1" ht="12.75">
      <c r="C709" s="188"/>
    </row>
    <row r="710" spans="3:3" s="58" customFormat="1" ht="12.75">
      <c r="C710" s="188"/>
    </row>
    <row r="711" spans="3:3" s="58" customFormat="1" ht="12.75">
      <c r="C711" s="188"/>
    </row>
    <row r="712" spans="3:3" s="58" customFormat="1" ht="12.75">
      <c r="C712" s="188"/>
    </row>
    <row r="713" spans="3:3" s="58" customFormat="1" ht="12.75">
      <c r="C713" s="188"/>
    </row>
    <row r="714" spans="3:3" s="58" customFormat="1" ht="12.75">
      <c r="C714" s="188"/>
    </row>
    <row r="715" spans="3:3" s="58" customFormat="1" ht="12.75">
      <c r="C715" s="188"/>
    </row>
    <row r="716" spans="3:3" s="58" customFormat="1" ht="12.75">
      <c r="C716" s="188"/>
    </row>
    <row r="717" spans="3:3" s="58" customFormat="1" ht="12.75">
      <c r="C717" s="188"/>
    </row>
    <row r="718" spans="3:3" s="58" customFormat="1" ht="12.75">
      <c r="C718" s="188"/>
    </row>
    <row r="719" spans="3:3" s="58" customFormat="1" ht="12.75">
      <c r="C719" s="188"/>
    </row>
    <row r="720" spans="3:3" s="58" customFormat="1" ht="12.75">
      <c r="C720" s="188"/>
    </row>
    <row r="721" spans="3:3" s="58" customFormat="1" ht="12.75">
      <c r="C721" s="188"/>
    </row>
    <row r="722" spans="3:3" s="58" customFormat="1" ht="12.75">
      <c r="C722" s="188"/>
    </row>
    <row r="723" spans="3:3" s="58" customFormat="1" ht="12.75">
      <c r="C723" s="188"/>
    </row>
    <row r="724" spans="3:3" s="58" customFormat="1" ht="12.75">
      <c r="C724" s="188"/>
    </row>
    <row r="725" spans="3:3" s="58" customFormat="1" ht="12.75">
      <c r="C725" s="188"/>
    </row>
    <row r="726" spans="3:3" s="58" customFormat="1" ht="12.75">
      <c r="C726" s="188"/>
    </row>
    <row r="727" spans="3:3" s="58" customFormat="1" ht="12.75">
      <c r="C727" s="188"/>
    </row>
    <row r="728" spans="3:3" s="58" customFormat="1" ht="12.75">
      <c r="C728" s="188"/>
    </row>
    <row r="729" spans="3:3" s="58" customFormat="1" ht="12.75">
      <c r="C729" s="188"/>
    </row>
    <row r="730" spans="3:3" s="58" customFormat="1" ht="12.75">
      <c r="C730" s="188"/>
    </row>
    <row r="731" spans="3:3" s="58" customFormat="1" ht="12.75">
      <c r="C731" s="188"/>
    </row>
    <row r="732" spans="3:3" s="58" customFormat="1" ht="12.75">
      <c r="C732" s="188"/>
    </row>
    <row r="733" spans="3:3" s="58" customFormat="1" ht="12.75">
      <c r="C733" s="188"/>
    </row>
    <row r="734" spans="3:3" s="58" customFormat="1" ht="12.75">
      <c r="C734" s="188"/>
    </row>
    <row r="735" spans="3:3" s="58" customFormat="1" ht="12.75">
      <c r="C735" s="188"/>
    </row>
    <row r="736" spans="3:3" s="58" customFormat="1" ht="12.75">
      <c r="C736" s="188"/>
    </row>
    <row r="737" spans="1:6" s="58" customFormat="1" ht="12.75">
      <c r="C737" s="188"/>
    </row>
    <row r="738" spans="1:6" s="58" customFormat="1" ht="12.75">
      <c r="C738" s="188"/>
    </row>
    <row r="739" spans="1:6" s="58" customFormat="1" ht="12.75">
      <c r="C739" s="188"/>
    </row>
    <row r="740" spans="1:6" s="58" customFormat="1" ht="12.75">
      <c r="C740" s="188"/>
    </row>
    <row r="741" spans="1:6" s="58" customFormat="1" ht="12.75">
      <c r="C741" s="188"/>
    </row>
    <row r="742" spans="1:6" s="58" customFormat="1" ht="12.75">
      <c r="C742" s="188"/>
    </row>
    <row r="743" spans="1:6" s="58" customFormat="1" ht="12.75">
      <c r="C743" s="188"/>
    </row>
    <row r="744" spans="1:6" s="58" customFormat="1" ht="12.75">
      <c r="C744" s="188"/>
    </row>
    <row r="745" spans="1:6" s="58" customFormat="1" ht="12.75">
      <c r="C745" s="188"/>
    </row>
    <row r="746" spans="1:6" s="58" customFormat="1" ht="12.75">
      <c r="C746" s="188"/>
    </row>
    <row r="747" spans="1:6" s="58" customFormat="1" ht="12.75">
      <c r="C747" s="188"/>
    </row>
    <row r="748" spans="1:6" s="58" customFormat="1" ht="12.75">
      <c r="C748" s="188"/>
    </row>
    <row r="749" spans="1:6" s="58" customFormat="1" ht="12.75">
      <c r="C749" s="188"/>
    </row>
    <row r="750" spans="1:6" s="58" customFormat="1">
      <c r="A750"/>
      <c r="B750"/>
      <c r="C750" s="45"/>
      <c r="D750"/>
      <c r="E750"/>
      <c r="F750"/>
    </row>
    <row r="751" spans="1:6" s="58" customFormat="1">
      <c r="A751"/>
      <c r="B751"/>
      <c r="C751" s="45"/>
      <c r="D751"/>
      <c r="E751"/>
      <c r="F751"/>
    </row>
    <row r="752" spans="1:6" s="58" customFormat="1">
      <c r="A752"/>
      <c r="B752"/>
      <c r="C752" s="45"/>
      <c r="D752"/>
      <c r="E752"/>
      <c r="F752"/>
    </row>
    <row r="753" spans="1:6" s="58" customFormat="1">
      <c r="A753"/>
      <c r="B753"/>
      <c r="C753" s="45"/>
      <c r="D753"/>
      <c r="E753"/>
      <c r="F753"/>
    </row>
    <row r="754" spans="1:6" s="58" customFormat="1">
      <c r="A754"/>
      <c r="B754"/>
      <c r="C754" s="45"/>
      <c r="D754"/>
      <c r="E754"/>
      <c r="F754"/>
    </row>
    <row r="755" spans="1:6" s="58" customFormat="1">
      <c r="A755"/>
      <c r="B755"/>
      <c r="C755" s="45"/>
      <c r="D755"/>
      <c r="E755"/>
      <c r="F755"/>
    </row>
  </sheetData>
  <mergeCells count="121">
    <mergeCell ref="C17:F17"/>
    <mergeCell ref="A364:F364"/>
    <mergeCell ref="A365:F365"/>
    <mergeCell ref="B190:C190"/>
    <mergeCell ref="B191:C191"/>
    <mergeCell ref="B192:C192"/>
    <mergeCell ref="B193:C193"/>
    <mergeCell ref="B194:C194"/>
    <mergeCell ref="B195:C195"/>
    <mergeCell ref="B117:F117"/>
    <mergeCell ref="B145:F145"/>
    <mergeCell ref="D156:F156"/>
    <mergeCell ref="B156:C156"/>
    <mergeCell ref="B149:F149"/>
    <mergeCell ref="B166:C166"/>
    <mergeCell ref="D166:F166"/>
    <mergeCell ref="B86:F86"/>
    <mergeCell ref="B27:F27"/>
    <mergeCell ref="A363:F363"/>
    <mergeCell ref="A362:F362"/>
    <mergeCell ref="A361:F361"/>
    <mergeCell ref="A360:F360"/>
    <mergeCell ref="B347:F347"/>
    <mergeCell ref="B354:F354"/>
    <mergeCell ref="C1:F1"/>
    <mergeCell ref="B6:E6"/>
    <mergeCell ref="C3:F3"/>
    <mergeCell ref="C4:F4"/>
    <mergeCell ref="C2:F2"/>
    <mergeCell ref="H59:I60"/>
    <mergeCell ref="A157:F157"/>
    <mergeCell ref="B291:F291"/>
    <mergeCell ref="B299:F299"/>
    <mergeCell ref="C274:F274"/>
    <mergeCell ref="B278:F278"/>
    <mergeCell ref="B284:F284"/>
    <mergeCell ref="B294:F294"/>
    <mergeCell ref="B261:F261"/>
    <mergeCell ref="B249:F249"/>
    <mergeCell ref="B245:F245"/>
    <mergeCell ref="B238:F238"/>
    <mergeCell ref="B233:F233"/>
    <mergeCell ref="B158:F158"/>
    <mergeCell ref="B176:F176"/>
    <mergeCell ref="B234:F234"/>
    <mergeCell ref="B228:F228"/>
    <mergeCell ref="D174:F174"/>
    <mergeCell ref="B187:C187"/>
    <mergeCell ref="B277:F277"/>
    <mergeCell ref="B338:F338"/>
    <mergeCell ref="B331:F331"/>
    <mergeCell ref="B290:F290"/>
    <mergeCell ref="B256:F256"/>
    <mergeCell ref="B307:F307"/>
    <mergeCell ref="C302:F302"/>
    <mergeCell ref="B317:F317"/>
    <mergeCell ref="B324:F324"/>
    <mergeCell ref="A346:F346"/>
    <mergeCell ref="B9:F9"/>
    <mergeCell ref="B14:F14"/>
    <mergeCell ref="B199:F199"/>
    <mergeCell ref="B183:F183"/>
    <mergeCell ref="B178:F178"/>
    <mergeCell ref="B201:F201"/>
    <mergeCell ref="B202:F202"/>
    <mergeCell ref="D188:F188"/>
    <mergeCell ref="B188:C188"/>
    <mergeCell ref="B185:C185"/>
    <mergeCell ref="B186:C186"/>
    <mergeCell ref="D185:F185"/>
    <mergeCell ref="D186:F186"/>
    <mergeCell ref="B196:C196"/>
    <mergeCell ref="B197:C197"/>
    <mergeCell ref="B189:F189"/>
    <mergeCell ref="D190:F190"/>
    <mergeCell ref="A40:F40"/>
    <mergeCell ref="D48:F48"/>
    <mergeCell ref="B13:F13"/>
    <mergeCell ref="C15:F15"/>
    <mergeCell ref="B22:F22"/>
    <mergeCell ref="B41:F41"/>
    <mergeCell ref="B28:F28"/>
    <mergeCell ref="B49:F49"/>
    <mergeCell ref="B53:F53"/>
    <mergeCell ref="A58:F58"/>
    <mergeCell ref="B74:F74"/>
    <mergeCell ref="A76:F76"/>
    <mergeCell ref="A175:F175"/>
    <mergeCell ref="B210:F210"/>
    <mergeCell ref="D187:F187"/>
    <mergeCell ref="B50:F50"/>
    <mergeCell ref="B69:F69"/>
    <mergeCell ref="B168:F168"/>
    <mergeCell ref="D197:F197"/>
    <mergeCell ref="B207:F207"/>
    <mergeCell ref="D191:F191"/>
    <mergeCell ref="D192:F192"/>
    <mergeCell ref="G59:G60"/>
    <mergeCell ref="A343:F343"/>
    <mergeCell ref="A344:F344"/>
    <mergeCell ref="A345:F345"/>
    <mergeCell ref="B81:F81"/>
    <mergeCell ref="B88:F88"/>
    <mergeCell ref="B137:F137"/>
    <mergeCell ref="B136:F136"/>
    <mergeCell ref="B132:F132"/>
    <mergeCell ref="A92:F92"/>
    <mergeCell ref="B93:F93"/>
    <mergeCell ref="A103:F103"/>
    <mergeCell ref="A111:F111"/>
    <mergeCell ref="A116:F116"/>
    <mergeCell ref="B131:F131"/>
    <mergeCell ref="B78:F78"/>
    <mergeCell ref="B167:C167"/>
    <mergeCell ref="D167:F167"/>
    <mergeCell ref="D193:F193"/>
    <mergeCell ref="D194:F194"/>
    <mergeCell ref="D195:F195"/>
    <mergeCell ref="D196:F196"/>
    <mergeCell ref="B226:F226"/>
    <mergeCell ref="B269:F269"/>
  </mergeCells>
  <phoneticPr fontId="33" type="noConversion"/>
  <pageMargins left="1.1811023622047245" right="0.39370078740157483" top="0.78740157480314965" bottom="0.78740157480314965" header="0.31496062992125984" footer="0.31496062992125984"/>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22</vt:i4>
      </vt:variant>
    </vt:vector>
  </HeadingPairs>
  <TitlesOfParts>
    <vt:vector size="22" baseType="lpstr">
      <vt:lpstr>Arona</vt:lpstr>
      <vt:lpstr>Barkava</vt:lpstr>
      <vt:lpstr>Bērzaune</vt:lpstr>
      <vt:lpstr>Dzelzava</vt:lpstr>
      <vt:lpstr>Kalsnava</vt:lpstr>
      <vt:lpstr>Lazdona</vt:lpstr>
      <vt:lpstr>Liezēre</vt:lpstr>
      <vt:lpstr>Ļaudona</vt:lpstr>
      <vt:lpstr>Madona</vt:lpstr>
      <vt:lpstr>Mārciena</vt:lpstr>
      <vt:lpstr>Mētriena</vt:lpstr>
      <vt:lpstr>Ošupe</vt:lpstr>
      <vt:lpstr>Prauliena</vt:lpstr>
      <vt:lpstr>Sarkaņi</vt:lpstr>
      <vt:lpstr>Vestiena</vt:lpstr>
      <vt:lpstr>Ērgļi</vt:lpstr>
      <vt:lpstr>Lubāna līdz 1. jūl. bez PVN</vt:lpstr>
      <vt:lpstr>Lubāna</vt:lpstr>
      <vt:lpstr>Lubāna no 1. jūl. ar PVN (1)</vt:lpstr>
      <vt:lpstr>Cesvaine līdz 1.jūl. bez PVN</vt:lpstr>
      <vt:lpstr>Cesvaine</vt:lpstr>
      <vt:lpstr>Madonas novada iestādes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Lietotajs</dc:creator>
  <cp:lastModifiedBy>LindaV</cp:lastModifiedBy>
  <cp:lastPrinted>2022-09-19T04:57:54Z</cp:lastPrinted>
  <dcterms:created xsi:type="dcterms:W3CDTF">2018-03-13T08:37:02Z</dcterms:created>
  <dcterms:modified xsi:type="dcterms:W3CDTF">2022-10-04T11:35:49Z</dcterms:modified>
</cp:coreProperties>
</file>